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inaras\Documents\TD PG\Tehn. lietas\"/>
    </mc:Choice>
  </mc:AlternateContent>
  <xr:revisionPtr revIDLastSave="0" documentId="13_ncr:1_{A517F31D-F437-40FF-8CDA-53F5F4CB5A59}" xr6:coauthVersionLast="47" xr6:coauthVersionMax="47" xr10:uidLastSave="{00000000-0000-0000-0000-000000000000}"/>
  <bookViews>
    <workbookView xWindow="-120" yWindow="-120" windowWidth="29040" windowHeight="15990" activeTab="1" xr2:uid="{00000000-000D-0000-FFFF-FFFF00000000}"/>
  </bookViews>
  <sheets>
    <sheet name="ha" sheetId="3" r:id="rId1"/>
    <sheet name="m2" sheetId="2" r:id="rId2"/>
    <sheet name="no LBN 22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2" l="1"/>
  <c r="F28" i="3"/>
  <c r="E27" i="2"/>
  <c r="E26" i="2"/>
  <c r="E25" i="2"/>
  <c r="E24" i="2"/>
  <c r="E27" i="3" l="1"/>
  <c r="E26" i="3"/>
  <c r="E25" i="3"/>
  <c r="E24" i="3"/>
  <c r="E18" i="2" l="1"/>
  <c r="E19" i="2"/>
  <c r="E20" i="2"/>
  <c r="E21" i="2"/>
  <c r="E22" i="2"/>
  <c r="E23" i="2"/>
  <c r="E17" i="2"/>
  <c r="E16" i="2"/>
  <c r="E18" i="3"/>
  <c r="E19" i="3"/>
  <c r="E20" i="3"/>
  <c r="E21" i="3"/>
  <c r="E22" i="3"/>
  <c r="E23" i="3"/>
  <c r="E17" i="3"/>
  <c r="E16" i="3"/>
  <c r="G11" i="3" l="1"/>
  <c r="F17" i="3"/>
  <c r="F16" i="3"/>
  <c r="F27" i="3"/>
  <c r="F26" i="3"/>
  <c r="F25" i="3"/>
  <c r="F24" i="3"/>
  <c r="F23" i="3"/>
  <c r="F22" i="3"/>
  <c r="F21" i="3"/>
  <c r="F20" i="3"/>
  <c r="F19" i="3"/>
  <c r="F18" i="3"/>
  <c r="E28" i="3" l="1"/>
  <c r="F20" i="2" l="1"/>
  <c r="F18" i="2"/>
  <c r="F19" i="2"/>
  <c r="F21" i="2"/>
  <c r="F22" i="2"/>
  <c r="F23" i="2"/>
  <c r="F24" i="2"/>
  <c r="F25" i="2"/>
  <c r="F26" i="2"/>
  <c r="F27" i="2"/>
  <c r="E28" i="2" l="1"/>
  <c r="F17" i="2"/>
  <c r="F16" i="2"/>
</calcChain>
</file>

<file path=xl/sharedStrings.xml><?xml version="1.0" encoding="utf-8"?>
<sst xmlns="http://schemas.openxmlformats.org/spreadsheetml/2006/main" count="139" uniqueCount="72">
  <si>
    <t>Jumti</t>
  </si>
  <si>
    <t>Akmeņu bruģis</t>
  </si>
  <si>
    <t>Grants dārza vai parka celiņi</t>
  </si>
  <si>
    <t>Grunts segums</t>
  </si>
  <si>
    <t>Zālājs</t>
  </si>
  <si>
    <t xml:space="preserve">K o p ā : </t>
  </si>
  <si>
    <t>Vidējais lietus notekūdeņu aprēķina daudzums mēnesī:</t>
  </si>
  <si>
    <t xml:space="preserve">Lietus notekūdeņu aprēķina daudzums gadā, atbilstoši LBN 223-15 (29.p.): </t>
  </si>
  <si>
    <t>ha</t>
  </si>
  <si>
    <t>Vienību konvertēšanai:</t>
  </si>
  <si>
    <t xml:space="preserve"> - rezultāti</t>
  </si>
  <si>
    <t>Apzīmējumi:</t>
  </si>
  <si>
    <t xml:space="preserve"> - ievadāmās vērtības</t>
  </si>
  <si>
    <t>CENTRALIZĒTAJĀ KANALIZĀCIJAS SISTĒMĀ NOVADĀMO 
LIETUS NOTEKŪDEŅU DAUDZUMA APRĒĶINS</t>
  </si>
  <si>
    <t>Nr.</t>
  </si>
  <si>
    <t>1.</t>
  </si>
  <si>
    <t>2.</t>
  </si>
  <si>
    <t>Jumti ar apstādījumiem (augsnes slāņa biezums &lt;10 cm)</t>
  </si>
  <si>
    <t>3.</t>
  </si>
  <si>
    <t>Jumti ar apstādījumiem (augsnes slāņa biezums &gt;10 cm)</t>
  </si>
  <si>
    <t>4.</t>
  </si>
  <si>
    <t>Ar saistvielām apstrādāti segumi (asfalts u.tml.)</t>
  </si>
  <si>
    <t>5.</t>
  </si>
  <si>
    <t>Bruģis un melnu šķembu ceļa segumi</t>
  </si>
  <si>
    <t>6.</t>
  </si>
  <si>
    <t>7.</t>
  </si>
  <si>
    <t>Šķembu segumi (neapstrādāti ar saistvielām)</t>
  </si>
  <si>
    <t>8.</t>
  </si>
  <si>
    <t>9.</t>
  </si>
  <si>
    <t>10.</t>
  </si>
  <si>
    <t>Bruģis ar atvērumiem zālienam (ekobruģis)</t>
  </si>
  <si>
    <t>11.</t>
  </si>
  <si>
    <t>12.</t>
  </si>
  <si>
    <t>Ja teritorijas laukuma segumu, no kura lietus un atkušņa ūdeņi tiek novadīti kanalizācijas sistēmā, nevar sadalīt precīzi</t>
  </si>
  <si>
    <r>
      <t>W</t>
    </r>
    <r>
      <rPr>
        <b/>
        <vertAlign val="subscript"/>
        <sz val="12"/>
        <rFont val="Calibri"/>
        <family val="2"/>
        <charset val="186"/>
        <scheme val="minor"/>
      </rPr>
      <t>mēn.</t>
    </r>
    <r>
      <rPr>
        <b/>
        <sz val="12"/>
        <rFont val="Calibri"/>
        <family val="2"/>
        <charset val="186"/>
        <scheme val="minor"/>
      </rPr>
      <t xml:space="preserve"> = W</t>
    </r>
    <r>
      <rPr>
        <b/>
        <vertAlign val="subscript"/>
        <sz val="12"/>
        <rFont val="Calibri"/>
        <family val="2"/>
        <charset val="186"/>
        <scheme val="minor"/>
      </rPr>
      <t>gada</t>
    </r>
    <r>
      <rPr>
        <b/>
        <sz val="12"/>
        <rFont val="Calibri"/>
        <family val="2"/>
        <charset val="186"/>
        <scheme val="minor"/>
      </rPr>
      <t xml:space="preserve"> : 12, </t>
    </r>
    <r>
      <rPr>
        <sz val="12"/>
        <rFont val="Calibri"/>
        <family val="2"/>
        <charset val="186"/>
        <scheme val="minor"/>
      </rPr>
      <t>(m</t>
    </r>
    <r>
      <rPr>
        <vertAlign val="superscript"/>
        <sz val="12"/>
        <rFont val="Calibri"/>
        <family val="2"/>
        <charset val="186"/>
        <scheme val="minor"/>
      </rPr>
      <t>3</t>
    </r>
    <r>
      <rPr>
        <sz val="12"/>
        <rFont val="Calibri"/>
        <family val="2"/>
        <charset val="186"/>
        <scheme val="minor"/>
      </rPr>
      <t>)</t>
    </r>
  </si>
  <si>
    <t>Noteces</t>
  </si>
  <si>
    <r>
      <t>W</t>
    </r>
    <r>
      <rPr>
        <b/>
        <vertAlign val="subscript"/>
        <sz val="12"/>
        <rFont val="Calibri"/>
        <family val="2"/>
        <charset val="186"/>
        <scheme val="minor"/>
      </rPr>
      <t>gada</t>
    </r>
    <r>
      <rPr>
        <b/>
        <sz val="12"/>
        <rFont val="Calibri"/>
        <family val="2"/>
        <charset val="186"/>
        <scheme val="minor"/>
      </rPr>
      <t xml:space="preserve"> = 10 x H</t>
    </r>
    <r>
      <rPr>
        <b/>
        <vertAlign val="subscript"/>
        <sz val="12"/>
        <rFont val="Calibri"/>
        <family val="2"/>
        <charset val="186"/>
        <scheme val="minor"/>
      </rPr>
      <t>gada</t>
    </r>
    <r>
      <rPr>
        <b/>
        <sz val="12"/>
        <rFont val="Calibri"/>
        <family val="2"/>
        <charset val="186"/>
        <scheme val="minor"/>
      </rPr>
      <t xml:space="preserve"> x F x Ψ x 0,7 </t>
    </r>
    <r>
      <rPr>
        <sz val="12"/>
        <rFont val="Calibri"/>
        <family val="2"/>
        <charset val="186"/>
        <scheme val="minor"/>
      </rPr>
      <t>(m</t>
    </r>
    <r>
      <rPr>
        <vertAlign val="superscript"/>
        <sz val="12"/>
        <rFont val="Calibri"/>
        <family val="2"/>
        <charset val="186"/>
        <scheme val="minor"/>
      </rPr>
      <t>3</t>
    </r>
    <r>
      <rPr>
        <sz val="12"/>
        <rFont val="Calibri"/>
        <family val="2"/>
        <charset val="186"/>
        <scheme val="minor"/>
      </rPr>
      <t>)</t>
    </r>
    <r>
      <rPr>
        <b/>
        <sz val="12"/>
        <rFont val="Calibri"/>
        <family val="2"/>
        <charset val="186"/>
        <scheme val="minor"/>
      </rPr>
      <t xml:space="preserve">;   </t>
    </r>
  </si>
  <si>
    <t xml:space="preserve">Segums (Virsmas tips) 
</t>
  </si>
  <si>
    <r>
      <t xml:space="preserve"> gadā
W</t>
    </r>
    <r>
      <rPr>
        <vertAlign val="subscript"/>
        <sz val="12"/>
        <rFont val="Calibri"/>
        <family val="2"/>
        <charset val="186"/>
        <scheme val="minor"/>
      </rPr>
      <t>gada</t>
    </r>
    <r>
      <rPr>
        <sz val="12"/>
        <rFont val="Calibri"/>
        <family val="2"/>
        <charset val="186"/>
        <scheme val="minor"/>
      </rPr>
      <t xml:space="preserve"> (m</t>
    </r>
    <r>
      <rPr>
        <vertAlign val="superscript"/>
        <sz val="12"/>
        <rFont val="Calibri"/>
        <family val="2"/>
        <charset val="186"/>
        <scheme val="minor"/>
      </rPr>
      <t>3</t>
    </r>
    <r>
      <rPr>
        <sz val="12"/>
        <rFont val="Calibri"/>
        <family val="2"/>
        <charset val="186"/>
        <scheme val="minor"/>
      </rPr>
      <t>)</t>
    </r>
  </si>
  <si>
    <r>
      <t xml:space="preserve"> mēnesī
W</t>
    </r>
    <r>
      <rPr>
        <vertAlign val="subscript"/>
        <sz val="12"/>
        <rFont val="Calibri"/>
        <family val="2"/>
        <charset val="186"/>
        <scheme val="minor"/>
      </rPr>
      <t>mēn.</t>
    </r>
    <r>
      <rPr>
        <sz val="12"/>
        <rFont val="Calibri"/>
        <family val="2"/>
        <charset val="186"/>
        <scheme val="minor"/>
      </rPr>
      <t xml:space="preserve"> (m</t>
    </r>
    <r>
      <rPr>
        <vertAlign val="superscript"/>
        <sz val="12"/>
        <rFont val="Calibri"/>
        <family val="2"/>
        <charset val="186"/>
        <scheme val="minor"/>
      </rPr>
      <t>3</t>
    </r>
    <r>
      <rPr>
        <sz val="12"/>
        <rFont val="Calibri"/>
        <family val="2"/>
        <charset val="186"/>
        <scheme val="minor"/>
      </rPr>
      <t>)</t>
    </r>
  </si>
  <si>
    <t xml:space="preserve">Koef-ts 
Ψ </t>
  </si>
  <si>
    <r>
      <t>Platība
F (m</t>
    </r>
    <r>
      <rPr>
        <vertAlign val="superscript"/>
        <sz val="12"/>
        <rFont val="Calibri"/>
        <family val="2"/>
        <charset val="186"/>
        <scheme val="minor"/>
      </rPr>
      <t>2</t>
    </r>
    <r>
      <rPr>
        <sz val="12"/>
        <rFont val="Calibri"/>
        <family val="2"/>
        <charset val="186"/>
        <scheme val="minor"/>
      </rPr>
      <t>)</t>
    </r>
  </si>
  <si>
    <t xml:space="preserve">L. notekūdeņu daudzums </t>
  </si>
  <si>
    <t xml:space="preserve">Objektam (adrese): </t>
  </si>
  <si>
    <r>
      <t>Platība
F (ha</t>
    </r>
    <r>
      <rPr>
        <vertAlign val="superscript"/>
        <sz val="12"/>
        <rFont val="Calibri"/>
        <family val="2"/>
        <charset val="186"/>
        <scheme val="minor"/>
      </rPr>
      <t>2</t>
    </r>
    <r>
      <rPr>
        <sz val="12"/>
        <rFont val="Calibri"/>
        <family val="2"/>
        <charset val="186"/>
        <scheme val="minor"/>
      </rPr>
      <t>)</t>
    </r>
  </si>
  <si>
    <r>
      <t>m</t>
    </r>
    <r>
      <rPr>
        <vertAlign val="superscript"/>
        <sz val="11"/>
        <color theme="1"/>
        <rFont val="Calibri"/>
        <family val="2"/>
        <charset val="186"/>
        <scheme val="minor"/>
      </rPr>
      <t>2</t>
    </r>
  </si>
  <si>
    <r>
      <t>H</t>
    </r>
    <r>
      <rPr>
        <b/>
        <vertAlign val="subscript"/>
        <sz val="12"/>
        <rFont val="Calibri"/>
        <family val="2"/>
        <charset val="186"/>
        <scheme val="minor"/>
      </rPr>
      <t>gada</t>
    </r>
    <r>
      <rPr>
        <b/>
        <sz val="12"/>
        <rFont val="Calibri"/>
        <family val="2"/>
        <charset val="186"/>
        <scheme val="minor"/>
      </rPr>
      <t xml:space="preserve"> </t>
    </r>
    <r>
      <rPr>
        <sz val="12"/>
        <rFont val="Calibri"/>
        <family val="2"/>
        <charset val="186"/>
        <scheme val="minor"/>
      </rPr>
      <t xml:space="preserve">- nokrišņu slānis attiecīgajā vietā (mm). </t>
    </r>
    <r>
      <rPr>
        <b/>
        <sz val="12"/>
        <rFont val="Calibri"/>
        <family val="2"/>
        <charset val="186"/>
        <scheme val="minor"/>
      </rPr>
      <t xml:space="preserve">   H</t>
    </r>
    <r>
      <rPr>
        <b/>
        <vertAlign val="subscript"/>
        <sz val="12"/>
        <rFont val="Calibri"/>
        <family val="2"/>
        <charset val="186"/>
        <scheme val="minor"/>
      </rPr>
      <t>gada Rīgā</t>
    </r>
    <r>
      <rPr>
        <b/>
        <sz val="12"/>
        <rFont val="Calibri"/>
        <family val="2"/>
        <charset val="186"/>
        <scheme val="minor"/>
      </rPr>
      <t xml:space="preserve"> = 671 mm</t>
    </r>
  </si>
  <si>
    <t>Ministru kabineta 2015. gada 30. jūnija noteikumi Nr. 327 "Noteikumi par Latvijas būvnormatīvu LBN 223-15 "Kanalizācijas būves"".</t>
  </si>
  <si>
    <t>18. tabula</t>
  </si>
  <si>
    <t>Virsmas tipam atbilstošs noteces koeficients</t>
  </si>
  <si>
    <t>p. k.</t>
  </si>
  <si>
    <t>Noteces segumi</t>
  </si>
  <si>
    <t>Ψ</t>
  </si>
  <si>
    <t>3.2. Lietusūdeņu aprēķina daudzums</t>
  </si>
  <si>
    <t>29. Lietusūdeņu aprēķina daudzumu qr (l/s) nosaka pēc maksimālās intensitātes metodes, izmantojot šādu formulu:</t>
  </si>
  <si>
    <t>(Grozīts ar MK 10.12.2019. noteikumiem Nr. 585)</t>
  </si>
  <si>
    <t>Zmid – vidējais noteces baseina virsmu raksturojošais koeficients, ko nosaka pēc šī būvnormatīva pielikuma 7. un 8.tabulas;</t>
  </si>
  <si>
    <t>A – parametrs, ko nosaka atbilstoši šī būvnormatīva 30.punktam;</t>
  </si>
  <si>
    <t>n – parametrs, ko nosaka pēc šī būvnormatīva pielikuma 2.tabulas;</t>
  </si>
  <si>
    <t>F – noteces aprēķina platība (ha), ko nosaka atbilstoši šī būvnormatīva 33.punktam;</t>
  </si>
  <si>
    <t>Lietus kanalizācijas ārējā inženiertīkla hidrauliskajam aprēķinam lietusūdeņu aprēķina caurplūdumu qcal (l/s) nosaka, izmantojot šādu formulu:</t>
  </si>
  <si>
    <t> , (3) kur:</t>
  </si>
  <si>
    <t>ß – koeficients, kas ņem vērā inženiertīkla brīvo tilpumu brīdī, kad inženiertīklā rodas spiediena režīms, un kuru nosaka pēc šī būvnormatīva pielikuma 9.tabulas. Ja lietusūdeņu tecēšanas aprēķina laiks ir mazāks par 10 minūtēm, 2.formulā lieto korekcijas koeficientu: 0,8, – ja tr = 5 minūtes, un 0,9 – ja tr =7 minūtes.</t>
  </si>
  <si>
    <t>Ψ – notekas koeficients, kas atbilst noteiktam virsmas tipam atbilstoši šī būvnormatīva pielikuma 18. tabulai;</t>
  </si>
  <si>
    <t>F – noteikta seguma veida noteces platība no kopējās teritorijas platības (ha);</t>
  </si>
  <si>
    <t>tr – lietus aprēķina ilgums, kas ir vienāds ar virszemes ūdeņu tecēšanas laiku (minūtēs) pa zemes virsmu un cauruļvadiem līdz aprēķina posmam, nosaka atbilstoši šī būvnormatīva 30.punktam.</t>
  </si>
  <si>
    <t>No teritorijas kanalizācijas sistēmā novadāmo lietus notekūdeņu aprēķina daudzumu (Wgada) var noteikt, izmantojot šādu formulu:</t>
  </si>
  <si>
    <t>Wgada = 10 x Hgada x F x Ψ x 0,7, (4) kur</t>
  </si>
  <si>
    <t>Wgada – lietus notekūdeņu daudzums gadā (m3) ;</t>
  </si>
  <si>
    <t>Hgada – nokrišņu slānis attiecīgajā vietā (mm) atbilstoši Latvijas būvnormatīva par būvklimatoloģiju pielikuma 12. tabulai;</t>
  </si>
  <si>
    <t xml:space="preserve">0,7 – notekas papildkoeficients, ņemot vērā sniega tīrīšanu un daļējo izvešanu, kā arī citus zudumus aprēķinot kopējo gada apjomu. </t>
  </si>
  <si>
    <t>Šis papildkoeficients tiek piemērots šī būvnormatīva pielikuma 18. tabulas 1. – 8.punktā minētajiem segumiem.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</si>
</sst>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Calibri"/>
      <family val="2"/>
      <charset val="186"/>
      <scheme val="minor"/>
    </font>
    <font>
      <b/>
      <sz val="14"/>
      <name val="Calibri"/>
      <family val="2"/>
      <charset val="186"/>
      <scheme val="minor"/>
    </font>
    <font>
      <sz val="10"/>
      <color indexed="22"/>
      <name val="Calibri"/>
      <family val="2"/>
      <charset val="186"/>
      <scheme val="minor"/>
    </font>
    <font>
      <sz val="14"/>
      <name val="Calibri"/>
      <family val="2"/>
      <charset val="186"/>
      <scheme val="minor"/>
    </font>
    <font>
      <sz val="12"/>
      <name val="Calibri"/>
      <family val="2"/>
      <charset val="186"/>
      <scheme val="minor"/>
    </font>
    <font>
      <b/>
      <sz val="12"/>
      <name val="Calibri"/>
      <family val="2"/>
      <charset val="186"/>
      <scheme val="minor"/>
    </font>
    <font>
      <b/>
      <vertAlign val="subscript"/>
      <sz val="12"/>
      <name val="Calibri"/>
      <family val="2"/>
      <charset val="186"/>
      <scheme val="minor"/>
    </font>
    <font>
      <vertAlign val="superscript"/>
      <sz val="12"/>
      <name val="Calibri"/>
      <family val="2"/>
      <charset val="186"/>
      <scheme val="minor"/>
    </font>
    <font>
      <vertAlign val="subscript"/>
      <sz val="12"/>
      <name val="Calibri"/>
      <family val="2"/>
      <charset val="186"/>
      <scheme val="minor"/>
    </font>
    <font>
      <vertAlign val="superscript"/>
      <sz val="11"/>
      <color theme="1"/>
      <name val="Calibri"/>
      <family val="2"/>
      <charset val="186"/>
      <scheme val="minor"/>
    </font>
    <font>
      <b/>
      <sz val="11"/>
      <color theme="1"/>
      <name val="Calibri"/>
      <family val="2"/>
      <charset val="186"/>
      <scheme val="minor"/>
    </font>
    <font>
      <u/>
      <sz val="11"/>
      <color theme="10"/>
      <name val="Times New Roman"/>
      <family val="2"/>
      <charset val="186"/>
    </font>
    <font>
      <u/>
      <sz val="11"/>
      <color theme="10"/>
      <name val="Calibri"/>
      <family val="2"/>
      <charset val="186"/>
      <scheme val="minor"/>
    </font>
    <font>
      <b/>
      <sz val="12"/>
      <color theme="1"/>
      <name val="Calibri"/>
      <family val="2"/>
      <charset val="186"/>
      <scheme val="minor"/>
    </font>
  </fonts>
  <fills count="4">
    <fill>
      <patternFill patternType="none"/>
    </fill>
    <fill>
      <patternFill patternType="gray125"/>
    </fill>
    <fill>
      <patternFill patternType="solid">
        <fgColor rgb="FFFFFFCC"/>
        <bgColor indexed="64"/>
      </patternFill>
    </fill>
    <fill>
      <patternFill patternType="solid">
        <fgColor rgb="FFEFF6FB"/>
        <bgColor indexed="64"/>
      </patternFill>
    </fill>
  </fills>
  <borders count="30">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60">
    <xf numFmtId="0" fontId="0" fillId="0" borderId="0" xfId="0"/>
    <xf numFmtId="0" fontId="3" fillId="0" borderId="0" xfId="0" applyFont="1"/>
    <xf numFmtId="0" fontId="4" fillId="0" borderId="0" xfId="0" applyFont="1"/>
    <xf numFmtId="0" fontId="6" fillId="0" borderId="0" xfId="0" applyFont="1" applyAlignment="1">
      <alignment horizontal="center" wrapText="1"/>
    </xf>
    <xf numFmtId="0" fontId="7" fillId="0" borderId="0" xfId="0" applyFont="1" applyAlignment="1">
      <alignment horizontal="center" wrapText="1"/>
    </xf>
    <xf numFmtId="0" fontId="8" fillId="0" borderId="0" xfId="0" applyFont="1"/>
    <xf numFmtId="0" fontId="8" fillId="2" borderId="2" xfId="0" applyFont="1" applyFill="1" applyBorder="1" applyAlignment="1">
      <alignment horizontal="center" vertical="center"/>
    </xf>
    <xf numFmtId="0" fontId="9" fillId="0" borderId="0" xfId="0" applyFont="1"/>
    <xf numFmtId="164" fontId="8" fillId="3" borderId="5" xfId="0" applyNumberFormat="1" applyFont="1" applyFill="1" applyBorder="1" applyAlignment="1">
      <alignment horizontal="center" vertical="center"/>
    </xf>
    <xf numFmtId="0" fontId="3" fillId="0" borderId="0" xfId="0" applyFont="1" applyBorder="1"/>
    <xf numFmtId="164" fontId="8" fillId="0" borderId="2"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8" fillId="0" borderId="5" xfId="0" applyFont="1" applyBorder="1" applyAlignment="1">
      <alignment horizontal="center" vertical="center"/>
    </xf>
    <xf numFmtId="164" fontId="8" fillId="3" borderId="6" xfId="0" applyNumberFormat="1" applyFont="1" applyFill="1" applyBorder="1" applyAlignment="1">
      <alignment horizontal="center" vertical="center"/>
    </xf>
    <xf numFmtId="0" fontId="5" fillId="0" borderId="0" xfId="0" applyFont="1" applyAlignment="1">
      <alignment horizontal="center" wrapText="1"/>
    </xf>
    <xf numFmtId="164" fontId="8" fillId="0" borderId="2" xfId="0" applyNumberFormat="1" applyFont="1" applyBorder="1" applyAlignment="1">
      <alignment horizontal="left" vertical="center" wrapText="1"/>
    </xf>
    <xf numFmtId="164" fontId="8" fillId="0" borderId="9" xfId="0" applyNumberFormat="1" applyFont="1" applyBorder="1" applyAlignment="1">
      <alignment horizontal="left" vertical="center" wrapText="1"/>
    </xf>
    <xf numFmtId="164" fontId="8" fillId="0" borderId="9" xfId="0" applyNumberFormat="1" applyFont="1" applyBorder="1" applyAlignment="1">
      <alignment horizontal="center" vertical="center"/>
    </xf>
    <xf numFmtId="0" fontId="8" fillId="2" borderId="9" xfId="0" applyFont="1" applyFill="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3" fillId="0" borderId="10" xfId="0" applyFont="1" applyBorder="1"/>
    <xf numFmtId="0" fontId="8" fillId="0" borderId="5" xfId="0" applyFont="1" applyBorder="1" applyAlignment="1">
      <alignment horizontal="left" vertical="center"/>
    </xf>
    <xf numFmtId="0" fontId="8" fillId="0" borderId="11" xfId="0" applyFont="1" applyBorder="1" applyAlignment="1">
      <alignment horizontal="center" vertical="center"/>
    </xf>
    <xf numFmtId="164" fontId="8" fillId="0" borderId="12" xfId="0" applyNumberFormat="1" applyFont="1" applyBorder="1" applyAlignment="1">
      <alignment horizontal="left" vertical="center" wrapText="1"/>
    </xf>
    <xf numFmtId="164" fontId="8" fillId="0" borderId="12" xfId="0" applyNumberFormat="1" applyFont="1" applyBorder="1" applyAlignment="1">
      <alignment horizontal="center" vertical="center"/>
    </xf>
    <xf numFmtId="0" fontId="8" fillId="2" borderId="12" xfId="0" applyFont="1" applyFill="1" applyBorder="1" applyAlignment="1">
      <alignment horizontal="center" vertical="center"/>
    </xf>
    <xf numFmtId="164" fontId="8" fillId="0" borderId="13" xfId="0" applyNumberFormat="1" applyFont="1" applyBorder="1" applyAlignment="1">
      <alignment horizontal="center"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3" borderId="2" xfId="0" applyFont="1" applyFill="1" applyBorder="1" applyAlignment="1">
      <alignment horizontal="center" vertical="center"/>
    </xf>
    <xf numFmtId="164" fontId="8" fillId="0" borderId="2" xfId="0" applyNumberFormat="1" applyFont="1" applyFill="1" applyBorder="1" applyAlignment="1">
      <alignment horizontal="center" vertical="center"/>
    </xf>
    <xf numFmtId="2" fontId="8" fillId="0" borderId="2" xfId="0" applyNumberFormat="1" applyFont="1" applyFill="1" applyBorder="1" applyAlignment="1">
      <alignment horizontal="center" vertical="center"/>
    </xf>
    <xf numFmtId="2" fontId="8" fillId="0" borderId="2" xfId="0" applyNumberFormat="1" applyFont="1" applyBorder="1" applyAlignment="1">
      <alignment horizontal="center" vertical="center"/>
    </xf>
    <xf numFmtId="2" fontId="8" fillId="0" borderId="9" xfId="0" applyNumberFormat="1" applyFont="1" applyBorder="1" applyAlignment="1">
      <alignment horizontal="center" vertical="center"/>
    </xf>
    <xf numFmtId="0" fontId="2" fillId="0" borderId="0" xfId="0" applyFont="1"/>
    <xf numFmtId="0" fontId="16" fillId="0" borderId="0" xfId="1" applyFont="1"/>
    <xf numFmtId="0" fontId="14" fillId="0" borderId="0" xfId="0" applyFont="1"/>
    <xf numFmtId="0" fontId="2" fillId="0" borderId="0" xfId="0" applyFont="1" applyAlignment="1">
      <alignment horizontal="center"/>
    </xf>
    <xf numFmtId="0" fontId="2" fillId="0" borderId="23" xfId="0" applyFont="1" applyBorder="1" applyAlignment="1">
      <alignment horizontal="left"/>
    </xf>
    <xf numFmtId="0" fontId="2" fillId="0" borderId="24" xfId="0" applyFont="1" applyBorder="1"/>
    <xf numFmtId="0" fontId="2" fillId="0" borderId="25" xfId="0" applyFont="1" applyBorder="1" applyAlignment="1">
      <alignment horizontal="center"/>
    </xf>
    <xf numFmtId="0" fontId="2" fillId="0" borderId="26" xfId="0" applyFont="1" applyBorder="1"/>
    <xf numFmtId="0" fontId="2" fillId="0" borderId="0" xfId="0" applyFont="1" applyBorder="1"/>
    <xf numFmtId="0" fontId="2" fillId="0" borderId="27" xfId="0" applyFont="1" applyBorder="1" applyAlignment="1">
      <alignment horizontal="center"/>
    </xf>
    <xf numFmtId="0" fontId="2" fillId="0" borderId="28" xfId="0" applyFont="1" applyBorder="1"/>
    <xf numFmtId="0" fontId="2" fillId="0" borderId="10" xfId="0" applyFont="1" applyBorder="1"/>
    <xf numFmtId="0" fontId="2" fillId="0" borderId="29" xfId="0" applyFont="1" applyBorder="1" applyAlignment="1">
      <alignment horizontal="center"/>
    </xf>
    <xf numFmtId="0" fontId="1" fillId="0" borderId="0" xfId="0" applyFont="1"/>
    <xf numFmtId="0" fontId="17" fillId="0" borderId="0" xfId="0" applyFont="1"/>
    <xf numFmtId="0" fontId="5" fillId="0" borderId="0" xfId="0" applyFont="1" applyAlignment="1">
      <alignment horizont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8" fillId="2" borderId="8" xfId="0" applyFont="1" applyFill="1" applyBorder="1" applyAlignment="1">
      <alignment horizontal="left" vertical="center"/>
    </xf>
  </cellXfs>
  <cellStyles count="2">
    <cellStyle name="Hipersaite" xfId="1" builtinId="8"/>
    <cellStyle name="Parasts" xfId="0" builtinId="0"/>
  </cellStyles>
  <dxfs count="0"/>
  <tableStyles count="0" defaultTableStyle="TableStyleMedium2" defaultPivotStyle="PivotStyleLight16"/>
  <colors>
    <mruColors>
      <color rgb="FFEFF6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24</xdr:row>
      <xdr:rowOff>114300</xdr:rowOff>
    </xdr:from>
    <xdr:to>
      <xdr:col>1</xdr:col>
      <xdr:colOff>1838083</xdr:colOff>
      <xdr:row>27</xdr:row>
      <xdr:rowOff>114229</xdr:rowOff>
    </xdr:to>
    <xdr:pic>
      <xdr:nvPicPr>
        <xdr:cNvPr id="3" name="Attēls 2">
          <a:extLst>
            <a:ext uri="{FF2B5EF4-FFF2-40B4-BE49-F238E27FC236}">
              <a16:creationId xmlns:a16="http://schemas.microsoft.com/office/drawing/2014/main" id="{D17B074F-BAFD-473D-8B44-8FC527C4E520}"/>
            </a:ext>
          </a:extLst>
        </xdr:cNvPr>
        <xdr:cNvPicPr>
          <a:picLocks noChangeAspect="1"/>
        </xdr:cNvPicPr>
      </xdr:nvPicPr>
      <xdr:blipFill>
        <a:blip xmlns:r="http://schemas.openxmlformats.org/officeDocument/2006/relationships" r:embed="rId1"/>
        <a:stretch>
          <a:fillRect/>
        </a:stretch>
      </xdr:blipFill>
      <xdr:spPr>
        <a:xfrm>
          <a:off x="219075" y="4686300"/>
          <a:ext cx="1933333" cy="571429"/>
        </a:xfrm>
        <a:prstGeom prst="rect">
          <a:avLst/>
        </a:prstGeom>
      </xdr:spPr>
    </xdr:pic>
    <xdr:clientData/>
  </xdr:twoCellAnchor>
  <xdr:twoCellAnchor editAs="oneCell">
    <xdr:from>
      <xdr:col>1</xdr:col>
      <xdr:colOff>0</xdr:colOff>
      <xdr:row>35</xdr:row>
      <xdr:rowOff>0</xdr:rowOff>
    </xdr:from>
    <xdr:to>
      <xdr:col>1</xdr:col>
      <xdr:colOff>1609524</xdr:colOff>
      <xdr:row>36</xdr:row>
      <xdr:rowOff>180929</xdr:rowOff>
    </xdr:to>
    <xdr:pic>
      <xdr:nvPicPr>
        <xdr:cNvPr id="4" name="Attēls 3">
          <a:extLst>
            <a:ext uri="{FF2B5EF4-FFF2-40B4-BE49-F238E27FC236}">
              <a16:creationId xmlns:a16="http://schemas.microsoft.com/office/drawing/2014/main" id="{89ABB442-D231-4E7C-AC6D-F3BE9694B63C}"/>
            </a:ext>
          </a:extLst>
        </xdr:cNvPr>
        <xdr:cNvPicPr>
          <a:picLocks noChangeAspect="1"/>
        </xdr:cNvPicPr>
      </xdr:nvPicPr>
      <xdr:blipFill>
        <a:blip xmlns:r="http://schemas.openxmlformats.org/officeDocument/2006/relationships" r:embed="rId2"/>
        <a:stretch>
          <a:fillRect/>
        </a:stretch>
      </xdr:blipFill>
      <xdr:spPr>
        <a:xfrm>
          <a:off x="314325" y="6667500"/>
          <a:ext cx="1609524" cy="371429"/>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likumi.lv/ta/id/2749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6241-89C3-4676-9FFD-DEE4A9956071}">
  <dimension ref="A1:I29"/>
  <sheetViews>
    <sheetView topLeftCell="A5" zoomScaleNormal="100" workbookViewId="0">
      <selection activeCell="I12" sqref="I12"/>
    </sheetView>
  </sheetViews>
  <sheetFormatPr defaultRowHeight="15" x14ac:dyDescent="0.25"/>
  <cols>
    <col min="1" max="1" width="4.140625" style="1" customWidth="1"/>
    <col min="2" max="2" width="33" style="1" customWidth="1"/>
    <col min="3" max="3" width="9.28515625" style="1" customWidth="1"/>
    <col min="4" max="4" width="9.85546875" style="1" customWidth="1"/>
    <col min="5" max="5" width="12" style="1" customWidth="1"/>
    <col min="6" max="6" width="12.7109375" style="1" customWidth="1"/>
    <col min="7" max="7" width="8.5703125" style="1" customWidth="1"/>
    <col min="8" max="8" width="9.140625" style="1"/>
    <col min="9" max="9" width="45.5703125" style="1" customWidth="1"/>
    <col min="10" max="16384" width="9.140625" style="1"/>
  </cols>
  <sheetData>
    <row r="1" spans="1:9" x14ac:dyDescent="0.25">
      <c r="E1" s="2"/>
    </row>
    <row r="2" spans="1:9" ht="36.6" customHeight="1" x14ac:dyDescent="0.3">
      <c r="A2" s="50" t="s">
        <v>13</v>
      </c>
      <c r="B2" s="50"/>
      <c r="C2" s="50"/>
      <c r="D2" s="50"/>
      <c r="E2" s="50"/>
      <c r="F2" s="3"/>
      <c r="H2" s="4"/>
      <c r="I2" s="4"/>
    </row>
    <row r="3" spans="1:9" ht="14.25" customHeight="1" x14ac:dyDescent="0.3">
      <c r="A3" s="14"/>
      <c r="B3" s="14"/>
      <c r="C3" s="14"/>
      <c r="D3" s="14"/>
      <c r="E3" s="14"/>
      <c r="F3" s="3"/>
      <c r="H3" s="4"/>
      <c r="I3" s="4"/>
    </row>
    <row r="4" spans="1:9" ht="15.75" x14ac:dyDescent="0.25">
      <c r="A4" s="21" t="s">
        <v>43</v>
      </c>
      <c r="B4" s="21"/>
      <c r="C4" s="57"/>
      <c r="D4" s="58"/>
      <c r="E4" s="58"/>
      <c r="F4" s="59"/>
    </row>
    <row r="5" spans="1:9" x14ac:dyDescent="0.25">
      <c r="G5" s="1" t="s">
        <v>11</v>
      </c>
    </row>
    <row r="6" spans="1:9" ht="15.75" x14ac:dyDescent="0.25">
      <c r="A6" s="5" t="s">
        <v>7</v>
      </c>
      <c r="G6" s="6"/>
      <c r="H6" s="1" t="s">
        <v>12</v>
      </c>
    </row>
    <row r="7" spans="1:9" ht="20.25" thickBot="1" x14ac:dyDescent="0.4">
      <c r="A7" s="7" t="s">
        <v>36</v>
      </c>
      <c r="G7" s="8"/>
      <c r="H7" s="1" t="s">
        <v>10</v>
      </c>
    </row>
    <row r="8" spans="1:9" ht="19.5" thickTop="1" x14ac:dyDescent="0.35">
      <c r="A8" s="7" t="s">
        <v>46</v>
      </c>
    </row>
    <row r="9" spans="1:9" x14ac:dyDescent="0.25">
      <c r="G9" s="1" t="s">
        <v>9</v>
      </c>
    </row>
    <row r="10" spans="1:9" ht="17.25" x14ac:dyDescent="0.25">
      <c r="A10" s="5" t="s">
        <v>6</v>
      </c>
      <c r="G10" s="6">
        <v>10000</v>
      </c>
      <c r="H10" s="1" t="s">
        <v>45</v>
      </c>
    </row>
    <row r="11" spans="1:9" ht="19.5" x14ac:dyDescent="0.35">
      <c r="A11" s="7" t="s">
        <v>34</v>
      </c>
      <c r="G11" s="30">
        <f>G10*0.0001</f>
        <v>1</v>
      </c>
      <c r="H11" s="1" t="s">
        <v>8</v>
      </c>
    </row>
    <row r="12" spans="1:9" ht="15.75" x14ac:dyDescent="0.25">
      <c r="A12" s="7"/>
    </row>
    <row r="13" spans="1:9" ht="15.75" thickBot="1" x14ac:dyDescent="0.3">
      <c r="B13" s="9"/>
      <c r="C13" s="9"/>
      <c r="D13" s="9"/>
      <c r="E13" s="9"/>
    </row>
    <row r="14" spans="1:9" ht="17.25" customHeight="1" thickTop="1" x14ac:dyDescent="0.25">
      <c r="A14" s="51" t="s">
        <v>14</v>
      </c>
      <c r="B14" s="53" t="s">
        <v>35</v>
      </c>
      <c r="C14" s="54"/>
      <c r="D14" s="55"/>
      <c r="E14" s="53" t="s">
        <v>42</v>
      </c>
      <c r="F14" s="56"/>
    </row>
    <row r="15" spans="1:9" ht="36" customHeight="1" thickBot="1" x14ac:dyDescent="0.3">
      <c r="A15" s="52"/>
      <c r="B15" s="28" t="s">
        <v>37</v>
      </c>
      <c r="C15" s="28" t="s">
        <v>40</v>
      </c>
      <c r="D15" s="28" t="s">
        <v>44</v>
      </c>
      <c r="E15" s="28" t="s">
        <v>38</v>
      </c>
      <c r="F15" s="29" t="s">
        <v>39</v>
      </c>
    </row>
    <row r="16" spans="1:9" ht="16.5" thickTop="1" x14ac:dyDescent="0.25">
      <c r="A16" s="23" t="s">
        <v>15</v>
      </c>
      <c r="B16" s="24" t="s">
        <v>0</v>
      </c>
      <c r="C16" s="25">
        <v>1</v>
      </c>
      <c r="D16" s="26">
        <v>0.23</v>
      </c>
      <c r="E16" s="25">
        <f>10*671*C16*D16*0.7</f>
        <v>1080.31</v>
      </c>
      <c r="F16" s="27">
        <f>E16/12</f>
        <v>90.025833333333324</v>
      </c>
    </row>
    <row r="17" spans="1:6" ht="31.5" x14ac:dyDescent="0.25">
      <c r="A17" s="19" t="s">
        <v>16</v>
      </c>
      <c r="B17" s="15" t="s">
        <v>17</v>
      </c>
      <c r="C17" s="10">
        <v>0.5</v>
      </c>
      <c r="D17" s="6"/>
      <c r="E17" s="10">
        <f>10*671*C17*D17*0.7</f>
        <v>0</v>
      </c>
      <c r="F17" s="11">
        <f t="shared" ref="F17:F27" si="0">E17/12</f>
        <v>0</v>
      </c>
    </row>
    <row r="18" spans="1:6" ht="31.5" x14ac:dyDescent="0.25">
      <c r="A18" s="19" t="s">
        <v>18</v>
      </c>
      <c r="B18" s="15" t="s">
        <v>19</v>
      </c>
      <c r="C18" s="10">
        <v>0.3</v>
      </c>
      <c r="D18" s="6"/>
      <c r="E18" s="10">
        <f t="shared" ref="E18:E23" si="1">10*671*C18*D18*0.7</f>
        <v>0</v>
      </c>
      <c r="F18" s="11">
        <f t="shared" si="0"/>
        <v>0</v>
      </c>
    </row>
    <row r="19" spans="1:6" ht="31.5" x14ac:dyDescent="0.25">
      <c r="A19" s="19" t="s">
        <v>20</v>
      </c>
      <c r="B19" s="15" t="s">
        <v>21</v>
      </c>
      <c r="C19" s="10">
        <v>0.9</v>
      </c>
      <c r="D19" s="6">
        <v>0.3</v>
      </c>
      <c r="E19" s="10">
        <f t="shared" si="1"/>
        <v>1268.19</v>
      </c>
      <c r="F19" s="11">
        <f t="shared" si="0"/>
        <v>105.6825</v>
      </c>
    </row>
    <row r="20" spans="1:6" ht="31.5" x14ac:dyDescent="0.25">
      <c r="A20" s="19" t="s">
        <v>22</v>
      </c>
      <c r="B20" s="15" t="s">
        <v>23</v>
      </c>
      <c r="C20" s="31">
        <v>0.6</v>
      </c>
      <c r="D20" s="6">
        <v>1.8</v>
      </c>
      <c r="E20" s="10">
        <f t="shared" si="1"/>
        <v>5072.76</v>
      </c>
      <c r="F20" s="11">
        <f t="shared" si="0"/>
        <v>422.73</v>
      </c>
    </row>
    <row r="21" spans="1:6" ht="15.75" x14ac:dyDescent="0.25">
      <c r="A21" s="19" t="s">
        <v>24</v>
      </c>
      <c r="B21" s="15" t="s">
        <v>1</v>
      </c>
      <c r="C21" s="32">
        <v>0.45</v>
      </c>
      <c r="D21" s="6">
        <v>0.1</v>
      </c>
      <c r="E21" s="10">
        <f t="shared" si="1"/>
        <v>211.36499999999998</v>
      </c>
      <c r="F21" s="11">
        <f t="shared" si="0"/>
        <v>17.61375</v>
      </c>
    </row>
    <row r="22" spans="1:6" ht="31.5" x14ac:dyDescent="0.25">
      <c r="A22" s="19" t="s">
        <v>25</v>
      </c>
      <c r="B22" s="15" t="s">
        <v>26</v>
      </c>
      <c r="C22" s="31">
        <v>0.4</v>
      </c>
      <c r="D22" s="6"/>
      <c r="E22" s="10">
        <f t="shared" si="1"/>
        <v>0</v>
      </c>
      <c r="F22" s="11">
        <f t="shared" si="0"/>
        <v>0</v>
      </c>
    </row>
    <row r="23" spans="1:6" ht="15.75" x14ac:dyDescent="0.25">
      <c r="A23" s="19" t="s">
        <v>27</v>
      </c>
      <c r="B23" s="15" t="s">
        <v>2</v>
      </c>
      <c r="C23" s="31">
        <v>0.3</v>
      </c>
      <c r="D23" s="6">
        <v>0.3</v>
      </c>
      <c r="E23" s="10">
        <f t="shared" si="1"/>
        <v>422.72999999999996</v>
      </c>
      <c r="F23" s="11">
        <f t="shared" si="0"/>
        <v>35.227499999999999</v>
      </c>
    </row>
    <row r="24" spans="1:6" ht="15.75" x14ac:dyDescent="0.25">
      <c r="A24" s="19" t="s">
        <v>28</v>
      </c>
      <c r="B24" s="15" t="s">
        <v>3</v>
      </c>
      <c r="C24" s="31">
        <v>0.2</v>
      </c>
      <c r="D24" s="6">
        <v>0.5</v>
      </c>
      <c r="E24" s="10">
        <f>10*671*C24*D24</f>
        <v>671</v>
      </c>
      <c r="F24" s="11">
        <f t="shared" si="0"/>
        <v>55.916666666666664</v>
      </c>
    </row>
    <row r="25" spans="1:6" ht="31.5" x14ac:dyDescent="0.25">
      <c r="A25" s="19" t="s">
        <v>29</v>
      </c>
      <c r="B25" s="16" t="s">
        <v>30</v>
      </c>
      <c r="C25" s="32">
        <v>0.15</v>
      </c>
      <c r="D25" s="18"/>
      <c r="E25" s="10">
        <f>10*671*C25*D25</f>
        <v>0</v>
      </c>
      <c r="F25" s="11">
        <f t="shared" si="0"/>
        <v>0</v>
      </c>
    </row>
    <row r="26" spans="1:6" ht="15.75" x14ac:dyDescent="0.25">
      <c r="A26" s="19" t="s">
        <v>31</v>
      </c>
      <c r="B26" s="16" t="s">
        <v>4</v>
      </c>
      <c r="C26" s="17">
        <v>0.1</v>
      </c>
      <c r="D26" s="18"/>
      <c r="E26" s="10">
        <f>10*671*C26*D26</f>
        <v>0</v>
      </c>
      <c r="F26" s="11">
        <f t="shared" si="0"/>
        <v>0</v>
      </c>
    </row>
    <row r="27" spans="1:6" ht="63" x14ac:dyDescent="0.25">
      <c r="A27" s="19" t="s">
        <v>32</v>
      </c>
      <c r="B27" s="16" t="s">
        <v>33</v>
      </c>
      <c r="C27" s="17">
        <v>0.4</v>
      </c>
      <c r="D27" s="18"/>
      <c r="E27" s="10">
        <f>10*671*C27*D27</f>
        <v>0</v>
      </c>
      <c r="F27" s="11">
        <f t="shared" si="0"/>
        <v>0</v>
      </c>
    </row>
    <row r="28" spans="1:6" ht="16.5" thickBot="1" x14ac:dyDescent="0.3">
      <c r="A28" s="20"/>
      <c r="B28" s="22" t="s">
        <v>5</v>
      </c>
      <c r="C28" s="12"/>
      <c r="D28" s="12"/>
      <c r="E28" s="8">
        <f>SUM(E16:E27)</f>
        <v>8726.3549999999996</v>
      </c>
      <c r="F28" s="13">
        <f>SUM(F16:F27)</f>
        <v>727.19624999999985</v>
      </c>
    </row>
    <row r="29" spans="1:6" ht="16.5" thickTop="1" x14ac:dyDescent="0.25">
      <c r="A29" s="5"/>
      <c r="B29" s="5"/>
      <c r="C29" s="5"/>
      <c r="D29" s="5"/>
      <c r="E29" s="5"/>
    </row>
  </sheetData>
  <mergeCells count="5">
    <mergeCell ref="A2:E2"/>
    <mergeCell ref="A14:A15"/>
    <mergeCell ref="B14:D14"/>
    <mergeCell ref="E14:F14"/>
    <mergeCell ref="C4:F4"/>
  </mergeCells>
  <pageMargins left="0.7" right="0.7" top="0.75" bottom="0.75" header="0.3" footer="0.3"/>
  <pageSetup paperSize="9" orientation="portrait" r:id="rId1"/>
  <headerFooter>
    <oddFooter>&amp;C&amp;D;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tabSelected="1" topLeftCell="A8" zoomScaleNormal="100" workbookViewId="0">
      <selection activeCell="I18" sqref="I18"/>
    </sheetView>
  </sheetViews>
  <sheetFormatPr defaultRowHeight="15" x14ac:dyDescent="0.25"/>
  <cols>
    <col min="1" max="1" width="4.140625" style="1" customWidth="1"/>
    <col min="2" max="2" width="33" style="1" customWidth="1"/>
    <col min="3" max="3" width="9.28515625" style="1" customWidth="1"/>
    <col min="4" max="4" width="9.85546875" style="1" customWidth="1"/>
    <col min="5" max="5" width="12" style="1" customWidth="1"/>
    <col min="6" max="6" width="12.7109375" style="1" customWidth="1"/>
    <col min="7" max="7" width="8.5703125" style="1" customWidth="1"/>
    <col min="8" max="8" width="9.140625" style="1"/>
    <col min="9" max="9" width="45.5703125" style="1" customWidth="1"/>
    <col min="10" max="16384" width="9.140625" style="1"/>
  </cols>
  <sheetData>
    <row r="1" spans="1:9" x14ac:dyDescent="0.25">
      <c r="E1" s="2"/>
    </row>
    <row r="2" spans="1:9" ht="36.6" customHeight="1" x14ac:dyDescent="0.3">
      <c r="A2" s="50" t="s">
        <v>13</v>
      </c>
      <c r="B2" s="50"/>
      <c r="C2" s="50"/>
      <c r="D2" s="50"/>
      <c r="E2" s="50"/>
      <c r="F2" s="3"/>
      <c r="H2" s="4"/>
      <c r="I2" s="4"/>
    </row>
    <row r="3" spans="1:9" ht="14.25" customHeight="1" x14ac:dyDescent="0.3">
      <c r="A3" s="14"/>
      <c r="B3" s="14"/>
      <c r="C3" s="14"/>
      <c r="D3" s="14"/>
      <c r="E3" s="14"/>
      <c r="F3" s="3"/>
      <c r="H3" s="4"/>
      <c r="I3" s="4"/>
    </row>
    <row r="4" spans="1:9" ht="15.75" x14ac:dyDescent="0.25">
      <c r="A4" s="21" t="s">
        <v>43</v>
      </c>
      <c r="B4" s="21"/>
      <c r="C4" s="57"/>
      <c r="D4" s="58"/>
      <c r="E4" s="58"/>
      <c r="F4" s="59"/>
    </row>
    <row r="5" spans="1:9" x14ac:dyDescent="0.25">
      <c r="G5" s="1" t="s">
        <v>11</v>
      </c>
    </row>
    <row r="6" spans="1:9" ht="15.75" x14ac:dyDescent="0.25">
      <c r="A6" s="5" t="s">
        <v>7</v>
      </c>
      <c r="G6" s="6"/>
      <c r="H6" s="1" t="s">
        <v>12</v>
      </c>
    </row>
    <row r="7" spans="1:9" ht="20.25" thickBot="1" x14ac:dyDescent="0.4">
      <c r="A7" s="7" t="s">
        <v>36</v>
      </c>
      <c r="G7" s="8"/>
      <c r="H7" s="1" t="s">
        <v>10</v>
      </c>
    </row>
    <row r="8" spans="1:9" ht="19.5" thickTop="1" x14ac:dyDescent="0.35">
      <c r="A8" s="7" t="s">
        <v>46</v>
      </c>
    </row>
    <row r="10" spans="1:9" ht="15.75" x14ac:dyDescent="0.25">
      <c r="A10" s="5" t="s">
        <v>6</v>
      </c>
    </row>
    <row r="11" spans="1:9" ht="19.5" x14ac:dyDescent="0.35">
      <c r="A11" s="7" t="s">
        <v>34</v>
      </c>
    </row>
    <row r="12" spans="1:9" ht="15.75" x14ac:dyDescent="0.25">
      <c r="A12" s="7"/>
    </row>
    <row r="13" spans="1:9" ht="15.75" thickBot="1" x14ac:dyDescent="0.3">
      <c r="B13" s="9"/>
      <c r="C13" s="9"/>
      <c r="D13" s="9"/>
      <c r="E13" s="9"/>
    </row>
    <row r="14" spans="1:9" ht="17.25" customHeight="1" thickTop="1" x14ac:dyDescent="0.25">
      <c r="A14" s="51" t="s">
        <v>14</v>
      </c>
      <c r="B14" s="53" t="s">
        <v>35</v>
      </c>
      <c r="C14" s="54"/>
      <c r="D14" s="55"/>
      <c r="E14" s="53" t="s">
        <v>42</v>
      </c>
      <c r="F14" s="56"/>
    </row>
    <row r="15" spans="1:9" ht="36" customHeight="1" thickBot="1" x14ac:dyDescent="0.3">
      <c r="A15" s="52"/>
      <c r="B15" s="28" t="s">
        <v>37</v>
      </c>
      <c r="C15" s="28" t="s">
        <v>40</v>
      </c>
      <c r="D15" s="28" t="s">
        <v>41</v>
      </c>
      <c r="E15" s="28" t="s">
        <v>38</v>
      </c>
      <c r="F15" s="29" t="s">
        <v>39</v>
      </c>
    </row>
    <row r="16" spans="1:9" ht="16.5" thickTop="1" x14ac:dyDescent="0.25">
      <c r="A16" s="23" t="s">
        <v>15</v>
      </c>
      <c r="B16" s="24" t="s">
        <v>0</v>
      </c>
      <c r="C16" s="25">
        <v>1</v>
      </c>
      <c r="D16" s="26">
        <v>2300</v>
      </c>
      <c r="E16" s="25">
        <f>10*671*C16*D16*0.0001*0.7</f>
        <v>1080.31</v>
      </c>
      <c r="F16" s="27">
        <f>E16/12</f>
        <v>90.025833333333324</v>
      </c>
    </row>
    <row r="17" spans="1:6" ht="31.5" x14ac:dyDescent="0.25">
      <c r="A17" s="19" t="s">
        <v>16</v>
      </c>
      <c r="B17" s="15" t="s">
        <v>17</v>
      </c>
      <c r="C17" s="10">
        <v>0.5</v>
      </c>
      <c r="D17" s="6"/>
      <c r="E17" s="10">
        <f>10*671*C17*D17*0.0001*0.7</f>
        <v>0</v>
      </c>
      <c r="F17" s="11">
        <f t="shared" ref="F17:F27" si="0">E17/12</f>
        <v>0</v>
      </c>
    </row>
    <row r="18" spans="1:6" ht="31.5" x14ac:dyDescent="0.25">
      <c r="A18" s="19" t="s">
        <v>18</v>
      </c>
      <c r="B18" s="15" t="s">
        <v>19</v>
      </c>
      <c r="C18" s="10">
        <v>0.3</v>
      </c>
      <c r="D18" s="6"/>
      <c r="E18" s="10">
        <f t="shared" ref="E18:E23" si="1">10*671*C18*D18*0.0001*0.7</f>
        <v>0</v>
      </c>
      <c r="F18" s="11">
        <f t="shared" si="0"/>
        <v>0</v>
      </c>
    </row>
    <row r="19" spans="1:6" ht="31.5" x14ac:dyDescent="0.25">
      <c r="A19" s="19" t="s">
        <v>20</v>
      </c>
      <c r="B19" s="15" t="s">
        <v>21</v>
      </c>
      <c r="C19" s="10">
        <v>0.9</v>
      </c>
      <c r="D19" s="6">
        <v>3000</v>
      </c>
      <c r="E19" s="10">
        <f t="shared" si="1"/>
        <v>1268.19</v>
      </c>
      <c r="F19" s="11">
        <f t="shared" si="0"/>
        <v>105.6825</v>
      </c>
    </row>
    <row r="20" spans="1:6" ht="31.5" x14ac:dyDescent="0.25">
      <c r="A20" s="19" t="s">
        <v>22</v>
      </c>
      <c r="B20" s="15" t="s">
        <v>23</v>
      </c>
      <c r="C20" s="10">
        <v>0.6</v>
      </c>
      <c r="D20" s="6">
        <v>18000</v>
      </c>
      <c r="E20" s="10">
        <f t="shared" si="1"/>
        <v>5072.76</v>
      </c>
      <c r="F20" s="11">
        <f t="shared" si="0"/>
        <v>422.73</v>
      </c>
    </row>
    <row r="21" spans="1:6" ht="15.75" x14ac:dyDescent="0.25">
      <c r="A21" s="19" t="s">
        <v>24</v>
      </c>
      <c r="B21" s="15" t="s">
        <v>1</v>
      </c>
      <c r="C21" s="33">
        <v>0.45</v>
      </c>
      <c r="D21" s="6">
        <v>1000</v>
      </c>
      <c r="E21" s="10">
        <f t="shared" si="1"/>
        <v>211.36499999999998</v>
      </c>
      <c r="F21" s="11">
        <f t="shared" si="0"/>
        <v>17.61375</v>
      </c>
    </row>
    <row r="22" spans="1:6" ht="31.5" x14ac:dyDescent="0.25">
      <c r="A22" s="19" t="s">
        <v>25</v>
      </c>
      <c r="B22" s="15" t="s">
        <v>26</v>
      </c>
      <c r="C22" s="10">
        <v>0.4</v>
      </c>
      <c r="D22" s="6"/>
      <c r="E22" s="10">
        <f t="shared" si="1"/>
        <v>0</v>
      </c>
      <c r="F22" s="11">
        <f t="shared" si="0"/>
        <v>0</v>
      </c>
    </row>
    <row r="23" spans="1:6" ht="15.75" x14ac:dyDescent="0.25">
      <c r="A23" s="19" t="s">
        <v>27</v>
      </c>
      <c r="B23" s="15" t="s">
        <v>2</v>
      </c>
      <c r="C23" s="10">
        <v>0.3</v>
      </c>
      <c r="D23" s="6">
        <v>3000</v>
      </c>
      <c r="E23" s="10">
        <f t="shared" si="1"/>
        <v>422.72999999999996</v>
      </c>
      <c r="F23" s="11">
        <f t="shared" si="0"/>
        <v>35.227499999999999</v>
      </c>
    </row>
    <row r="24" spans="1:6" ht="15.75" x14ac:dyDescent="0.25">
      <c r="A24" s="19" t="s">
        <v>28</v>
      </c>
      <c r="B24" s="15" t="s">
        <v>3</v>
      </c>
      <c r="C24" s="10">
        <v>0.2</v>
      </c>
      <c r="D24" s="6">
        <v>5000</v>
      </c>
      <c r="E24" s="10">
        <f>10*671*C24*D24*0.0001</f>
        <v>671</v>
      </c>
      <c r="F24" s="11">
        <f t="shared" si="0"/>
        <v>55.916666666666664</v>
      </c>
    </row>
    <row r="25" spans="1:6" ht="31.5" x14ac:dyDescent="0.25">
      <c r="A25" s="19" t="s">
        <v>29</v>
      </c>
      <c r="B25" s="16" t="s">
        <v>30</v>
      </c>
      <c r="C25" s="34">
        <v>0.15</v>
      </c>
      <c r="D25" s="18"/>
      <c r="E25" s="10">
        <f>10*671*C25*D25*0.0001</f>
        <v>0</v>
      </c>
      <c r="F25" s="11">
        <f t="shared" si="0"/>
        <v>0</v>
      </c>
    </row>
    <row r="26" spans="1:6" ht="15.75" x14ac:dyDescent="0.25">
      <c r="A26" s="19" t="s">
        <v>31</v>
      </c>
      <c r="B26" s="16" t="s">
        <v>4</v>
      </c>
      <c r="C26" s="17">
        <v>0.1</v>
      </c>
      <c r="D26" s="18"/>
      <c r="E26" s="10">
        <f>10*671*C26*D26*0.0001</f>
        <v>0</v>
      </c>
      <c r="F26" s="11">
        <f t="shared" si="0"/>
        <v>0</v>
      </c>
    </row>
    <row r="27" spans="1:6" ht="63" x14ac:dyDescent="0.25">
      <c r="A27" s="19" t="s">
        <v>32</v>
      </c>
      <c r="B27" s="16" t="s">
        <v>33</v>
      </c>
      <c r="C27" s="17">
        <v>0.4</v>
      </c>
      <c r="D27" s="18"/>
      <c r="E27" s="10">
        <f>10*671*C27*D27*0.0001</f>
        <v>0</v>
      </c>
      <c r="F27" s="11">
        <f t="shared" si="0"/>
        <v>0</v>
      </c>
    </row>
    <row r="28" spans="1:6" ht="16.5" thickBot="1" x14ac:dyDescent="0.3">
      <c r="A28" s="20"/>
      <c r="B28" s="22" t="s">
        <v>5</v>
      </c>
      <c r="C28" s="12"/>
      <c r="D28" s="12"/>
      <c r="E28" s="8">
        <f>SUM(E16:E27)</f>
        <v>8726.3549999999996</v>
      </c>
      <c r="F28" s="13">
        <f>SUM(F16:F27)</f>
        <v>727.19624999999985</v>
      </c>
    </row>
    <row r="29" spans="1:6" ht="16.5" thickTop="1" x14ac:dyDescent="0.25">
      <c r="A29" s="5"/>
      <c r="B29" s="5"/>
      <c r="C29" s="5"/>
      <c r="D29" s="5"/>
      <c r="E29" s="5"/>
    </row>
  </sheetData>
  <mergeCells count="5">
    <mergeCell ref="A2:E2"/>
    <mergeCell ref="E14:F14"/>
    <mergeCell ref="A14:A15"/>
    <mergeCell ref="B14:D14"/>
    <mergeCell ref="C4:F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549A2-6475-47E7-94C7-3A8FCA171F06}">
  <dimension ref="A2:C48"/>
  <sheetViews>
    <sheetView workbookViewId="0">
      <selection activeCell="E19" sqref="E19"/>
    </sheetView>
  </sheetViews>
  <sheetFormatPr defaultRowHeight="15" x14ac:dyDescent="0.25"/>
  <cols>
    <col min="1" max="1" width="4.7109375" style="35" customWidth="1"/>
    <col min="2" max="2" width="51.85546875" style="35" customWidth="1"/>
    <col min="3" max="3" width="8.28515625" style="38" customWidth="1"/>
    <col min="4" max="16384" width="9.140625" style="35"/>
  </cols>
  <sheetData>
    <row r="2" spans="1:3" x14ac:dyDescent="0.25">
      <c r="B2" s="36" t="s">
        <v>47</v>
      </c>
    </row>
    <row r="4" spans="1:3" x14ac:dyDescent="0.25">
      <c r="A4" s="39" t="s">
        <v>48</v>
      </c>
      <c r="B4" s="40"/>
      <c r="C4" s="41"/>
    </row>
    <row r="5" spans="1:3" x14ac:dyDescent="0.25">
      <c r="A5" s="42"/>
      <c r="B5" s="43" t="s">
        <v>49</v>
      </c>
      <c r="C5" s="44"/>
    </row>
    <row r="6" spans="1:3" x14ac:dyDescent="0.25">
      <c r="A6" s="42" t="s">
        <v>14</v>
      </c>
      <c r="B6" s="43" t="s">
        <v>51</v>
      </c>
      <c r="C6" s="44" t="s">
        <v>52</v>
      </c>
    </row>
    <row r="7" spans="1:3" x14ac:dyDescent="0.25">
      <c r="A7" s="42" t="s">
        <v>50</v>
      </c>
      <c r="B7" s="43"/>
      <c r="C7" s="44"/>
    </row>
    <row r="8" spans="1:3" x14ac:dyDescent="0.25">
      <c r="A8" s="42" t="s">
        <v>15</v>
      </c>
      <c r="B8" s="43" t="s">
        <v>0</v>
      </c>
      <c r="C8" s="44">
        <v>1</v>
      </c>
    </row>
    <row r="9" spans="1:3" x14ac:dyDescent="0.25">
      <c r="A9" s="42" t="s">
        <v>16</v>
      </c>
      <c r="B9" s="43" t="s">
        <v>17</v>
      </c>
      <c r="C9" s="44">
        <v>0.5</v>
      </c>
    </row>
    <row r="10" spans="1:3" x14ac:dyDescent="0.25">
      <c r="A10" s="42" t="s">
        <v>18</v>
      </c>
      <c r="B10" s="43" t="s">
        <v>19</v>
      </c>
      <c r="C10" s="44">
        <v>0.3</v>
      </c>
    </row>
    <row r="11" spans="1:3" x14ac:dyDescent="0.25">
      <c r="A11" s="42" t="s">
        <v>20</v>
      </c>
      <c r="B11" s="43" t="s">
        <v>21</v>
      </c>
      <c r="C11" s="44">
        <v>0.9</v>
      </c>
    </row>
    <row r="12" spans="1:3" x14ac:dyDescent="0.25">
      <c r="A12" s="42" t="s">
        <v>22</v>
      </c>
      <c r="B12" s="43" t="s">
        <v>23</v>
      </c>
      <c r="C12" s="44">
        <v>0.6</v>
      </c>
    </row>
    <row r="13" spans="1:3" x14ac:dyDescent="0.25">
      <c r="A13" s="42" t="s">
        <v>24</v>
      </c>
      <c r="B13" s="43" t="s">
        <v>1</v>
      </c>
      <c r="C13" s="44">
        <v>0.45</v>
      </c>
    </row>
    <row r="14" spans="1:3" x14ac:dyDescent="0.25">
      <c r="A14" s="42" t="s">
        <v>25</v>
      </c>
      <c r="B14" s="43" t="s">
        <v>26</v>
      </c>
      <c r="C14" s="44">
        <v>0.4</v>
      </c>
    </row>
    <row r="15" spans="1:3" x14ac:dyDescent="0.25">
      <c r="A15" s="42" t="s">
        <v>27</v>
      </c>
      <c r="B15" s="43" t="s">
        <v>2</v>
      </c>
      <c r="C15" s="44">
        <v>0.3</v>
      </c>
    </row>
    <row r="16" spans="1:3" x14ac:dyDescent="0.25">
      <c r="A16" s="42" t="s">
        <v>28</v>
      </c>
      <c r="B16" s="43" t="s">
        <v>3</v>
      </c>
      <c r="C16" s="44">
        <v>0.2</v>
      </c>
    </row>
    <row r="17" spans="1:3" x14ac:dyDescent="0.25">
      <c r="A17" s="42" t="s">
        <v>29</v>
      </c>
      <c r="B17" s="43" t="s">
        <v>30</v>
      </c>
      <c r="C17" s="44">
        <v>0.15</v>
      </c>
    </row>
    <row r="18" spans="1:3" x14ac:dyDescent="0.25">
      <c r="A18" s="42" t="s">
        <v>31</v>
      </c>
      <c r="B18" s="43" t="s">
        <v>4</v>
      </c>
      <c r="C18" s="44">
        <v>0.1</v>
      </c>
    </row>
    <row r="19" spans="1:3" x14ac:dyDescent="0.25">
      <c r="A19" s="45" t="s">
        <v>32</v>
      </c>
      <c r="B19" s="46" t="s">
        <v>33</v>
      </c>
      <c r="C19" s="47">
        <v>0.4</v>
      </c>
    </row>
    <row r="22" spans="1:3" ht="15.75" x14ac:dyDescent="0.25">
      <c r="A22" s="49" t="s">
        <v>53</v>
      </c>
    </row>
    <row r="23" spans="1:3" x14ac:dyDescent="0.25">
      <c r="A23" s="35" t="s">
        <v>54</v>
      </c>
    </row>
    <row r="24" spans="1:3" x14ac:dyDescent="0.25">
      <c r="A24" s="35" t="s">
        <v>55</v>
      </c>
    </row>
    <row r="29" spans="1:3" x14ac:dyDescent="0.25">
      <c r="A29" s="35" t="s">
        <v>56</v>
      </c>
    </row>
    <row r="30" spans="1:3" x14ac:dyDescent="0.25">
      <c r="A30" s="35" t="s">
        <v>57</v>
      </c>
    </row>
    <row r="31" spans="1:3" x14ac:dyDescent="0.25">
      <c r="A31" s="35" t="s">
        <v>58</v>
      </c>
    </row>
    <row r="32" spans="1:3" x14ac:dyDescent="0.25">
      <c r="A32" s="35" t="s">
        <v>59</v>
      </c>
    </row>
    <row r="33" spans="1:1" x14ac:dyDescent="0.25">
      <c r="A33" s="35" t="s">
        <v>65</v>
      </c>
    </row>
    <row r="34" spans="1:1" x14ac:dyDescent="0.25">
      <c r="A34" s="35" t="s">
        <v>60</v>
      </c>
    </row>
    <row r="39" spans="1:1" x14ac:dyDescent="0.25">
      <c r="A39" s="35" t="s">
        <v>61</v>
      </c>
    </row>
    <row r="40" spans="1:1" x14ac:dyDescent="0.25">
      <c r="A40" s="35" t="s">
        <v>62</v>
      </c>
    </row>
    <row r="41" spans="1:1" x14ac:dyDescent="0.25">
      <c r="A41" s="35" t="s">
        <v>66</v>
      </c>
    </row>
    <row r="42" spans="1:1" x14ac:dyDescent="0.25">
      <c r="A42" s="35" t="s">
        <v>67</v>
      </c>
    </row>
    <row r="43" spans="1:1" x14ac:dyDescent="0.25">
      <c r="A43" s="35" t="s">
        <v>68</v>
      </c>
    </row>
    <row r="44" spans="1:1" x14ac:dyDescent="0.25">
      <c r="A44" s="35" t="s">
        <v>63</v>
      </c>
    </row>
    <row r="45" spans="1:1" x14ac:dyDescent="0.25">
      <c r="A45" s="35" t="s">
        <v>69</v>
      </c>
    </row>
    <row r="46" spans="1:1" x14ac:dyDescent="0.25">
      <c r="A46" s="35" t="s">
        <v>64</v>
      </c>
    </row>
    <row r="47" spans="1:1" x14ac:dyDescent="0.25">
      <c r="A47" s="48" t="s">
        <v>70</v>
      </c>
    </row>
    <row r="48" spans="1:1" x14ac:dyDescent="0.25">
      <c r="A48" s="37" t="s">
        <v>71</v>
      </c>
    </row>
  </sheetData>
  <hyperlinks>
    <hyperlink ref="B2" r:id="rId1" xr:uid="{A762BF74-9B0F-4EF4-96E7-D2A006923B9A}"/>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ha</vt:lpstr>
      <vt:lpstr>m2</vt:lpstr>
      <vt:lpstr>no LBN 223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Škapare</dc:creator>
  <cp:lastModifiedBy>Ināra Škapare</cp:lastModifiedBy>
  <cp:lastPrinted>2019-09-16T11:50:57Z</cp:lastPrinted>
  <dcterms:created xsi:type="dcterms:W3CDTF">2016-08-30T09:51:15Z</dcterms:created>
  <dcterms:modified xsi:type="dcterms:W3CDTF">2025-03-21T11:09:42Z</dcterms:modified>
</cp:coreProperties>
</file>