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PersonInfo\IVD\IEPIRKUMI\TIRGUS_IZPETES\JD_2026\T.I.2026-25_Metāntenka 05R03 profilaktiskā apsekošana, tīrīšana un remonta darbi (AV)\Uzaicinajums\"/>
    </mc:Choice>
  </mc:AlternateContent>
  <xr:revisionPtr revIDLastSave="0" documentId="13_ncr:1_{CFC04BCA-3F90-4E73-82D2-C84A317FD3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5R01_TRD" sheetId="1" r:id="rId1"/>
  </sheets>
  <definedNames>
    <definedName name="_xlnm.Print_Area" localSheetId="0">'05R01_TRD'!$B$1:$P$51</definedName>
    <definedName name="_xlnm.Print_Titles" localSheetId="0">'05R01_TRD'!$15:$19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N32" i="1"/>
  <c r="M32" i="1"/>
  <c r="P32" i="1" s="1"/>
  <c r="L32" i="1"/>
  <c r="K32" i="1"/>
  <c r="O31" i="1"/>
  <c r="N31" i="1"/>
  <c r="M31" i="1"/>
  <c r="P31" i="1" s="1"/>
  <c r="L31" i="1"/>
  <c r="K31" i="1"/>
  <c r="O29" i="1"/>
  <c r="N29" i="1"/>
  <c r="M29" i="1"/>
  <c r="P29" i="1" s="1"/>
  <c r="L29" i="1"/>
  <c r="K29" i="1"/>
  <c r="O28" i="1"/>
  <c r="N28" i="1"/>
  <c r="M28" i="1"/>
  <c r="P28" i="1" s="1"/>
  <c r="L28" i="1"/>
  <c r="K28" i="1"/>
  <c r="O26" i="1"/>
  <c r="N26" i="1"/>
  <c r="M26" i="1"/>
  <c r="P26" i="1" s="1"/>
  <c r="L26" i="1"/>
  <c r="K26" i="1"/>
  <c r="O24" i="1"/>
  <c r="N24" i="1"/>
  <c r="M24" i="1"/>
  <c r="P24" i="1" s="1"/>
  <c r="L24" i="1"/>
  <c r="K24" i="1"/>
  <c r="O23" i="1"/>
  <c r="N23" i="1"/>
  <c r="M23" i="1"/>
  <c r="P23" i="1" s="1"/>
  <c r="L23" i="1"/>
  <c r="K23" i="1"/>
  <c r="O22" i="1"/>
  <c r="N22" i="1"/>
  <c r="M22" i="1"/>
  <c r="P22" i="1" s="1"/>
  <c r="L22" i="1"/>
  <c r="K22" i="1"/>
  <c r="H32" i="1"/>
  <c r="H31" i="1"/>
  <c r="H29" i="1"/>
  <c r="H28" i="1"/>
  <c r="H26" i="1"/>
  <c r="H23" i="1"/>
  <c r="H22" i="1"/>
  <c r="H24" i="1" l="1"/>
  <c r="O21" i="1"/>
  <c r="N21" i="1"/>
  <c r="L21" i="1"/>
  <c r="H21" i="1"/>
  <c r="K21" i="1" s="1"/>
  <c r="L33" i="1" l="1"/>
  <c r="N33" i="1"/>
  <c r="O33" i="1"/>
  <c r="M21" i="1"/>
  <c r="M33" i="1" l="1"/>
  <c r="P21" i="1"/>
  <c r="P33" i="1" s="1"/>
  <c r="P34" i="1" l="1"/>
  <c r="P35" i="1"/>
  <c r="P36" i="1" l="1"/>
  <c r="P38" i="1" s="1"/>
  <c r="F12" i="1" l="1"/>
</calcChain>
</file>

<file path=xl/sharedStrings.xml><?xml version="1.0" encoding="utf-8"?>
<sst xmlns="http://schemas.openxmlformats.org/spreadsheetml/2006/main" count="86" uniqueCount="70">
  <si>
    <t>Latvijas būvnormatīvam LBN 501-17</t>
  </si>
  <si>
    <t xml:space="preserve">Objekta nosaukums:  </t>
  </si>
  <si>
    <t>BAS "Daugavgrīva"</t>
  </si>
  <si>
    <t>"Būvizmaksu noteikšanas kārtība"</t>
  </si>
  <si>
    <t xml:space="preserve">Objekta adrese: </t>
  </si>
  <si>
    <t>Dzintara iela 60, Rīga</t>
  </si>
  <si>
    <t>(Apstiprināts ar Ministru kabineta</t>
  </si>
  <si>
    <t xml:space="preserve">Līguma Nr., datums un Vienošanās Nr., datums  </t>
  </si>
  <si>
    <t>2017. gada  3. maija</t>
  </si>
  <si>
    <t>Līguma priekšmets:</t>
  </si>
  <si>
    <t>noteikumiem Nr. 239)</t>
  </si>
  <si>
    <t>Nosaukums:</t>
  </si>
  <si>
    <t>PASŪTĪTĀJS:</t>
  </si>
  <si>
    <t>SIA "Rīgas ūdens"</t>
  </si>
  <si>
    <t>UZŅĒMĒJS:</t>
  </si>
  <si>
    <t>Remonta darbu ( demontāžas, uzstādīšanas, tīrīšanas darbu) izmaksas: EUR</t>
  </si>
  <si>
    <t>Tāme sastādīta:</t>
  </si>
  <si>
    <t xml:space="preserve">Vienības izmaksa </t>
  </si>
  <si>
    <t>Kopējā uz visu apjomu</t>
  </si>
  <si>
    <t>laika</t>
  </si>
  <si>
    <t>darba</t>
  </si>
  <si>
    <t>norma</t>
  </si>
  <si>
    <t>samaksas</t>
  </si>
  <si>
    <t>Darba alga</t>
  </si>
  <si>
    <t>Materiāli</t>
  </si>
  <si>
    <t>Mehānismi</t>
  </si>
  <si>
    <t>Kopā</t>
  </si>
  <si>
    <t>Summa</t>
  </si>
  <si>
    <t>c/h</t>
  </si>
  <si>
    <t>likme EUR/h</t>
  </si>
  <si>
    <t>EUR</t>
  </si>
  <si>
    <t>st.</t>
  </si>
  <si>
    <t>Ūdens noteku skalošana.</t>
  </si>
  <si>
    <t>"Tehniskās kabatas " tīrīšāna, darba augstums 15m. slēgta telpā</t>
  </si>
  <si>
    <t>"Tehniskās kabatas" attīrīšana no nosēdumiem, skalošana.</t>
  </si>
  <si>
    <t>Apsaistes iekārtu demontāža, montāža un remonts</t>
  </si>
  <si>
    <t>Tāmes izmaksas kopā:</t>
  </si>
  <si>
    <t>1. Visus darbu izpildes laikā demontētos metāla izstrādājumus Uzņēmējs nogādā uz "Rīgas ūdens" BASD Rīga, Dzintara iela 60 atklāto noliktavu;</t>
  </si>
  <si>
    <t>3. Darbu veikšanas dokumentācija - fotofiksācija, Darbu izpilddokumentācija - materiālu atbilstības deklarācijas, Darbos lietoto rezerves daļu ražotāju (pārdevēju, piegādātāju) garantijas;</t>
  </si>
  <si>
    <t xml:space="preserve">4. Pēc remonta darbu pabeigšanas Uzņēmējs sagatavo Aktu par izpildītiem darbiem (forma 2) un kopā ar izpilddokumentāciju un no savas puses parakstīto Darbu pieņemšanas - nodošanas aktu iesniedz Pasūtītājam; </t>
  </si>
  <si>
    <t>5. Pasūtītājs veic samaksu par faktiski izpildītiem darbu apjomiem 15 dienu laikā no Darbu pieņemšanas - nodošanas akta abpusējās parakstīšanas un Uzņēmēja rēķina saņemšanas dienas;</t>
  </si>
  <si>
    <t>Pasūtītājs: SIA Rīgas Ūdens</t>
  </si>
  <si>
    <t>Remonta darbu ( demontāžas, uzstādīšanas, tīrīšanas darbu) izpildes termiņš saskaņā ar 2.punktu</t>
  </si>
  <si>
    <t>kompl.</t>
  </si>
  <si>
    <t>Metāntenka 05R01 tīrīšana ( maksimāli 10 dienas 120 stundas)</t>
  </si>
  <si>
    <t>Metāntenka 05R01 tīrīšanas darbi</t>
  </si>
  <si>
    <t>Tiešās izmaksas kopā, t.sk. darba devēja sociālais nodoklis (23,59%):</t>
  </si>
  <si>
    <t xml:space="preserve">Metāntenka 05R01 Remonta darbi </t>
  </si>
  <si>
    <t>Mehaniska virsmas tīrīšanā</t>
  </si>
  <si>
    <t>m²</t>
  </si>
  <si>
    <t>Virsmas uzklāšanā ar stikla audumu un epoksida sveķi</t>
  </si>
  <si>
    <t>gab</t>
  </si>
  <si>
    <t>Rezervuāra vizuāla apsekošana, defektācija, foto fiksācija, iekšdarbi</t>
  </si>
  <si>
    <t>Tvertnes metālkonstrukciju paliekošā biezuma mērījumi ar ultraskaņas metodi. Grīdas daļa (apmales pie sienas). Tvertnes grīdas apsekošana. Dzelzsbetona konstrukcijas. Dzelzsbetona stiprības testi. Metināto savienojumu pārbaude ārpusē.</t>
  </si>
  <si>
    <t>2. Darbu izpildes termiņš - saskaņa ar darba grafiku 05R01 remontam -vienošanās parkstīšanas brīža, izpilddokumentācijas sagatavošanas un iesniegšanas Pasūtītājam termiņš - 10 dienas no remonta darbu pabeigšanas;</t>
  </si>
  <si>
    <t>Miksera 05R01MK01 ķēdes nomaiņa A4 D8 L0,2</t>
  </si>
  <si>
    <t>Miksera 05R01MK02 ķēdes nomaiņa A4 D8 L0,5</t>
  </si>
  <si>
    <t xml:space="preserve">Uzņēmējs: </t>
  </si>
  <si>
    <r>
      <t>VIENOŠANĀS - TĀME Nr.</t>
    </r>
    <r>
      <rPr>
        <b/>
        <sz val="10"/>
        <color rgb="FFFF0000"/>
        <rFont val="Times New Roman"/>
        <family val="1"/>
      </rPr>
      <t xml:space="preserve"> </t>
    </r>
  </si>
  <si>
    <t xml:space="preserve">2026.gada </t>
  </si>
  <si>
    <t>6. Darbu garantijas termiņš - atbilstoši …............ nosacījumiem, skaitot no darbu pieņemšanas - nodošanas akta abpusējās parakstīšanas dienas.</t>
  </si>
  <si>
    <t>Virsizdevumi __ %</t>
  </si>
  <si>
    <t>Peļņa __ %</t>
  </si>
  <si>
    <t>Maksimālā līguma summa paredzot 5% neparedzētiem darbiem:</t>
  </si>
  <si>
    <t>Nr.p.k.</t>
  </si>
  <si>
    <t xml:space="preserve">  Darbu  nosaukums</t>
  </si>
  <si>
    <t>Mērvienība</t>
  </si>
  <si>
    <t>Daudzums</t>
  </si>
  <si>
    <t>darbietilpība</t>
  </si>
  <si>
    <t xml:space="preserve">Metāntenka 05R03 profilaktiskā apsekošana, tīrīšana un remonta darbi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</si>
</sst>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0"/>
      <name val="Arial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Helv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u val="singleAccounting"/>
      <sz val="10"/>
      <color theme="5" tint="-0.249977111117893"/>
      <name val="Times New Roman"/>
      <family val="1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</cellStyleXfs>
  <cellXfs count="138">
    <xf numFmtId="0" fontId="0" fillId="0" borderId="0" xfId="0"/>
    <xf numFmtId="0" fontId="2" fillId="0" borderId="18" xfId="0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left"/>
    </xf>
    <xf numFmtId="0" fontId="2" fillId="0" borderId="22" xfId="0" applyFont="1" applyBorder="1" applyAlignment="1">
      <alignment horizontal="center" vertical="top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43" fontId="9" fillId="0" borderId="0" xfId="1" applyNumberFormat="1" applyFont="1" applyAlignment="1">
      <alignment horizontal="left"/>
    </xf>
    <xf numFmtId="164" fontId="10" fillId="0" borderId="0" xfId="1" applyNumberFormat="1" applyFont="1" applyAlignment="1">
      <alignment horizontal="left"/>
    </xf>
    <xf numFmtId="164" fontId="9" fillId="0" borderId="0" xfId="1" applyNumberFormat="1" applyFont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left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left" wrapText="1"/>
    </xf>
    <xf numFmtId="0" fontId="9" fillId="0" borderId="20" xfId="0" applyFont="1" applyBorder="1" applyAlignment="1">
      <alignment horizontal="left"/>
    </xf>
    <xf numFmtId="0" fontId="9" fillId="0" borderId="18" xfId="1" applyFont="1" applyBorder="1" applyAlignment="1">
      <alignment horizontal="left" wrapText="1"/>
    </xf>
    <xf numFmtId="0" fontId="9" fillId="0" borderId="0" xfId="0" applyFont="1"/>
    <xf numFmtId="0" fontId="9" fillId="0" borderId="0" xfId="4" applyNumberFormat="1" applyFont="1" applyAlignment="1">
      <alignment vertical="center" wrapText="1"/>
    </xf>
    <xf numFmtId="0" fontId="7" fillId="0" borderId="0" xfId="0" applyFont="1" applyAlignment="1">
      <alignment horizontal="right"/>
    </xf>
    <xf numFmtId="0" fontId="12" fillId="0" borderId="0" xfId="5" applyFont="1" applyAlignment="1">
      <alignment vertical="center"/>
    </xf>
    <xf numFmtId="14" fontId="12" fillId="0" borderId="0" xfId="5" applyNumberFormat="1" applyFont="1" applyAlignment="1">
      <alignment horizontal="center" vertical="center"/>
    </xf>
    <xf numFmtId="0" fontId="9" fillId="0" borderId="0" xfId="0" applyFont="1" applyAlignment="1">
      <alignment vertical="top"/>
    </xf>
    <xf numFmtId="0" fontId="13" fillId="0" borderId="0" xfId="6" applyFont="1" applyAlignment="1">
      <alignment vertical="center"/>
    </xf>
    <xf numFmtId="0" fontId="13" fillId="0" borderId="0" xfId="6" applyFont="1"/>
    <xf numFmtId="2" fontId="9" fillId="0" borderId="0" xfId="0" applyNumberFormat="1" applyFont="1"/>
    <xf numFmtId="43" fontId="13" fillId="0" borderId="0" xfId="6" applyNumberFormat="1" applyFont="1"/>
    <xf numFmtId="2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4" fillId="0" borderId="0" xfId="0" applyFont="1" applyAlignment="1">
      <alignment vertical="top"/>
    </xf>
    <xf numFmtId="43" fontId="9" fillId="0" borderId="0" xfId="0" applyNumberFormat="1" applyFont="1" applyAlignment="1">
      <alignment vertical="top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9" fillId="3" borderId="0" xfId="0" applyFont="1" applyFill="1" applyAlignment="1">
      <alignment vertical="top"/>
    </xf>
    <xf numFmtId="10" fontId="9" fillId="0" borderId="0" xfId="0" applyNumberFormat="1" applyFont="1" applyAlignment="1">
      <alignment vertical="top"/>
    </xf>
    <xf numFmtId="2" fontId="9" fillId="0" borderId="0" xfId="0" applyNumberFormat="1" applyFont="1" applyAlignment="1">
      <alignment vertical="top"/>
    </xf>
    <xf numFmtId="16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/>
    </xf>
    <xf numFmtId="0" fontId="2" fillId="0" borderId="23" xfId="0" applyFont="1" applyBorder="1" applyAlignment="1">
      <alignment horizontal="center" vertical="top"/>
    </xf>
    <xf numFmtId="0" fontId="2" fillId="0" borderId="24" xfId="1" applyFont="1" applyBorder="1" applyAlignment="1">
      <alignment horizontal="left"/>
    </xf>
    <xf numFmtId="0" fontId="2" fillId="0" borderId="24" xfId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2" xfId="0" applyFont="1" applyBorder="1" applyAlignment="1">
      <alignment horizontal="center" vertical="top"/>
    </xf>
    <xf numFmtId="0" fontId="9" fillId="0" borderId="6" xfId="4" applyNumberFormat="1" applyFont="1" applyBorder="1" applyAlignment="1">
      <alignment vertical="center" wrapText="1"/>
    </xf>
    <xf numFmtId="0" fontId="12" fillId="0" borderId="0" xfId="3" applyFont="1" applyAlignment="1">
      <alignment horizontal="right" vertical="center"/>
    </xf>
    <xf numFmtId="0" fontId="12" fillId="0" borderId="33" xfId="3" applyFont="1" applyBorder="1" applyAlignment="1">
      <alignment horizontal="right" vertical="center"/>
    </xf>
    <xf numFmtId="0" fontId="9" fillId="0" borderId="10" xfId="4" applyNumberFormat="1" applyFont="1" applyBorder="1" applyAlignment="1">
      <alignment vertical="center" wrapText="1"/>
    </xf>
    <xf numFmtId="0" fontId="9" fillId="0" borderId="6" xfId="0" applyFont="1" applyBorder="1" applyAlignment="1">
      <alignment horizontal="left" vertical="top"/>
    </xf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39" xfId="0" applyFont="1" applyBorder="1"/>
    <xf numFmtId="0" fontId="9" fillId="0" borderId="11" xfId="0" applyFont="1" applyBorder="1"/>
    <xf numFmtId="0" fontId="9" fillId="0" borderId="34" xfId="0" applyFont="1" applyBorder="1"/>
    <xf numFmtId="0" fontId="9" fillId="0" borderId="35" xfId="0" applyFont="1" applyBorder="1"/>
    <xf numFmtId="0" fontId="17" fillId="0" borderId="0" xfId="0" applyFont="1" applyAlignment="1">
      <alignment horizontal="right"/>
    </xf>
    <xf numFmtId="4" fontId="9" fillId="0" borderId="30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18" fillId="0" borderId="0" xfId="0" applyNumberFormat="1" applyFont="1" applyAlignment="1">
      <alignment horizontal="center"/>
    </xf>
    <xf numFmtId="4" fontId="9" fillId="0" borderId="40" xfId="2" applyNumberFormat="1" applyFont="1" applyBorder="1" applyAlignment="1">
      <alignment horizontal="center" vertical="center"/>
    </xf>
    <xf numFmtId="4" fontId="9" fillId="0" borderId="41" xfId="2" applyNumberFormat="1" applyFont="1" applyBorder="1" applyAlignment="1">
      <alignment horizontal="center" vertical="center"/>
    </xf>
    <xf numFmtId="4" fontId="9" fillId="0" borderId="41" xfId="0" applyNumberFormat="1" applyFont="1" applyBorder="1" applyAlignment="1">
      <alignment horizontal="center" vertical="center"/>
    </xf>
    <xf numFmtId="4" fontId="9" fillId="0" borderId="42" xfId="0" applyNumberFormat="1" applyFont="1" applyBorder="1" applyAlignment="1">
      <alignment horizontal="center" vertical="center"/>
    </xf>
    <xf numFmtId="4" fontId="2" fillId="0" borderId="42" xfId="0" applyNumberFormat="1" applyFont="1" applyBorder="1" applyAlignment="1">
      <alignment horizontal="center" vertical="center"/>
    </xf>
    <xf numFmtId="4" fontId="2" fillId="0" borderId="40" xfId="2" applyNumberFormat="1" applyFont="1" applyBorder="1" applyAlignment="1">
      <alignment horizontal="center" vertical="center"/>
    </xf>
    <xf numFmtId="4" fontId="2" fillId="0" borderId="41" xfId="2" applyNumberFormat="1" applyFont="1" applyBorder="1" applyAlignment="1">
      <alignment horizontal="center" vertical="center"/>
    </xf>
    <xf numFmtId="4" fontId="2" fillId="0" borderId="41" xfId="0" applyNumberFormat="1" applyFont="1" applyBorder="1" applyAlignment="1">
      <alignment horizontal="center" vertical="center"/>
    </xf>
    <xf numFmtId="4" fontId="2" fillId="0" borderId="43" xfId="2" applyNumberFormat="1" applyFont="1" applyBorder="1" applyAlignment="1">
      <alignment horizontal="center" vertical="center"/>
    </xf>
    <xf numFmtId="4" fontId="2" fillId="0" borderId="44" xfId="2" applyNumberFormat="1" applyFont="1" applyBorder="1" applyAlignment="1">
      <alignment horizontal="center" vertical="center"/>
    </xf>
    <xf numFmtId="4" fontId="2" fillId="0" borderId="44" xfId="0" applyNumberFormat="1" applyFont="1" applyBorder="1" applyAlignment="1">
      <alignment horizontal="center" vertical="center"/>
    </xf>
    <xf numFmtId="4" fontId="2" fillId="0" borderId="45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4" fontId="9" fillId="0" borderId="46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" fontId="2" fillId="0" borderId="46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" fontId="2" fillId="0" borderId="47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0" xfId="2" applyNumberFormat="1" applyFont="1" applyBorder="1" applyAlignment="1">
      <alignment horizontal="center" vertical="center"/>
    </xf>
    <xf numFmtId="4" fontId="9" fillId="0" borderId="48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3" fontId="15" fillId="0" borderId="49" xfId="0" applyNumberFormat="1" applyFont="1" applyBorder="1" applyAlignment="1">
      <alignment horizontal="right"/>
    </xf>
    <xf numFmtId="4" fontId="9" fillId="0" borderId="32" xfId="0" applyNumberFormat="1" applyFont="1" applyBorder="1" applyAlignment="1">
      <alignment horizontal="center"/>
    </xf>
    <xf numFmtId="0" fontId="9" fillId="0" borderId="7" xfId="0" applyFont="1" applyBorder="1"/>
    <xf numFmtId="0" fontId="19" fillId="0" borderId="0" xfId="1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7" fillId="0" borderId="0" xfId="1" applyFont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33" xfId="3" applyFont="1" applyBorder="1" applyAlignment="1">
      <alignment horizontal="right" vertical="center"/>
    </xf>
    <xf numFmtId="0" fontId="7" fillId="0" borderId="34" xfId="0" applyFont="1" applyBorder="1" applyAlignment="1">
      <alignment horizontal="right"/>
    </xf>
    <xf numFmtId="0" fontId="7" fillId="0" borderId="35" xfId="0" applyFont="1" applyBorder="1" applyAlignment="1">
      <alignment horizontal="right"/>
    </xf>
    <xf numFmtId="0" fontId="9" fillId="0" borderId="0" xfId="1" applyFont="1" applyAlignment="1">
      <alignment horizontal="left"/>
    </xf>
    <xf numFmtId="0" fontId="16" fillId="0" borderId="0" xfId="0" applyFont="1" applyAlignment="1">
      <alignment horizontal="left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" fontId="9" fillId="0" borderId="41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/>
    </xf>
    <xf numFmtId="4" fontId="2" fillId="0" borderId="41" xfId="0" applyNumberFormat="1" applyFont="1" applyFill="1" applyBorder="1" applyAlignment="1">
      <alignment horizontal="center"/>
    </xf>
    <xf numFmtId="4" fontId="2" fillId="0" borderId="44" xfId="0" applyNumberFormat="1" applyFont="1" applyFill="1" applyBorder="1" applyAlignment="1">
      <alignment horizontal="center"/>
    </xf>
    <xf numFmtId="0" fontId="9" fillId="0" borderId="0" xfId="1" applyFont="1" applyFill="1" applyAlignment="1">
      <alignment horizontal="left"/>
    </xf>
  </cellXfs>
  <cellStyles count="7">
    <cellStyle name="Comma 2" xfId="4" xr:uid="{00000000-0005-0000-0000-000000000000}"/>
    <cellStyle name="Normal 2" xfId="1" xr:uid="{00000000-0005-0000-0000-000002000000}"/>
    <cellStyle name="Normal_02_UG_III_UKT_LBN_501_06" xfId="3" xr:uid="{00000000-0005-0000-0000-000003000000}"/>
    <cellStyle name="Normal_1_V39 2.600 - 6.440 km" xfId="2" xr:uid="{00000000-0005-0000-0000-000004000000}"/>
    <cellStyle name="Parastais 2 2" xfId="6" xr:uid="{00000000-0005-0000-0000-000005000000}"/>
    <cellStyle name="Parasts" xfId="0" builtinId="0"/>
    <cellStyle name="Style 1" xfId="5" xr:uid="{00000000-0005-0000-0000-000006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56"/>
  <sheetViews>
    <sheetView showGridLines="0" tabSelected="1" zoomScale="89" zoomScaleNormal="88" zoomScaleSheetLayoutView="100" workbookViewId="0">
      <selection activeCell="H11" sqref="H11"/>
    </sheetView>
  </sheetViews>
  <sheetFormatPr defaultColWidth="9.109375" defaultRowHeight="13.2" x14ac:dyDescent="0.25"/>
  <cols>
    <col min="1" max="1" width="4.33203125" style="28" customWidth="1"/>
    <col min="2" max="2" width="8.88671875" style="28" customWidth="1"/>
    <col min="3" max="3" width="76.88671875" style="28" bestFit="1" customWidth="1"/>
    <col min="4" max="5" width="10.21875" style="28" customWidth="1"/>
    <col min="6" max="6" width="11.33203125" style="28" customWidth="1"/>
    <col min="7" max="7" width="12" style="28" customWidth="1"/>
    <col min="8" max="8" width="11.88671875" style="28" customWidth="1"/>
    <col min="9" max="9" width="10.5546875" style="28" customWidth="1"/>
    <col min="10" max="10" width="12" style="28" customWidth="1"/>
    <col min="11" max="11" width="12.44140625" style="28" customWidth="1"/>
    <col min="12" max="12" width="10.44140625" style="28" bestFit="1" customWidth="1"/>
    <col min="13" max="13" width="14.44140625" style="28" bestFit="1" customWidth="1"/>
    <col min="14" max="15" width="12.88671875" style="28" bestFit="1" customWidth="1"/>
    <col min="16" max="16" width="12.109375" style="28" customWidth="1"/>
    <col min="17" max="17" width="14.33203125" style="28" bestFit="1" customWidth="1"/>
    <col min="18" max="18" width="9.88671875" style="28" bestFit="1" customWidth="1"/>
    <col min="19" max="16384" width="9.109375" style="28"/>
  </cols>
  <sheetData>
    <row r="1" spans="2:16" ht="16.2" customHeight="1" x14ac:dyDescent="0.25">
      <c r="B1" s="111" t="s">
        <v>58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2:1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 t="s">
        <v>0</v>
      </c>
    </row>
    <row r="3" spans="2:16" x14ac:dyDescent="0.25">
      <c r="B3" s="5" t="s">
        <v>1</v>
      </c>
      <c r="C3" s="5"/>
      <c r="D3" s="5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 t="s">
        <v>3</v>
      </c>
    </row>
    <row r="4" spans="2:16" x14ac:dyDescent="0.25">
      <c r="B4" s="5" t="s">
        <v>4</v>
      </c>
      <c r="C4" s="5"/>
      <c r="D4" s="5" t="s">
        <v>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 t="s">
        <v>6</v>
      </c>
    </row>
    <row r="5" spans="2:16" x14ac:dyDescent="0.25">
      <c r="B5" s="5" t="s">
        <v>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 t="s">
        <v>8</v>
      </c>
    </row>
    <row r="6" spans="2:16" x14ac:dyDescent="0.25">
      <c r="B6" s="5" t="s">
        <v>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 t="s">
        <v>10</v>
      </c>
    </row>
    <row r="7" spans="2:16" ht="13.2" customHeight="1" x14ac:dyDescent="0.25">
      <c r="B7" s="5" t="s">
        <v>11</v>
      </c>
      <c r="C7" s="5"/>
      <c r="D7" s="137" t="s">
        <v>69</v>
      </c>
      <c r="E7" s="137"/>
      <c r="F7" s="137"/>
      <c r="G7" s="137"/>
      <c r="H7" s="137"/>
      <c r="I7" s="103"/>
      <c r="J7" s="103"/>
      <c r="K7" s="103"/>
      <c r="L7" s="103"/>
      <c r="M7" s="103"/>
      <c r="N7" s="5"/>
      <c r="O7" s="5"/>
      <c r="P7" s="5"/>
    </row>
    <row r="8" spans="2:16" x14ac:dyDescent="0.25">
      <c r="B8" s="5" t="s">
        <v>12</v>
      </c>
      <c r="C8" s="5"/>
      <c r="D8" s="5" t="s">
        <v>13</v>
      </c>
      <c r="E8" s="5"/>
      <c r="F8" s="5"/>
      <c r="G8" s="5"/>
      <c r="H8" s="5"/>
      <c r="I8" s="103"/>
      <c r="J8" s="103"/>
      <c r="K8" s="103"/>
      <c r="L8" s="103"/>
      <c r="M8" s="103"/>
      <c r="N8" s="5"/>
      <c r="O8" s="5"/>
      <c r="P8" s="5"/>
    </row>
    <row r="9" spans="2:16" x14ac:dyDescent="0.25">
      <c r="B9" s="5"/>
      <c r="C9" s="5"/>
      <c r="D9" s="5"/>
      <c r="E9" s="5"/>
      <c r="F9" s="5"/>
      <c r="G9" s="5"/>
      <c r="H9" s="5"/>
      <c r="I9" s="103"/>
      <c r="J9" s="103"/>
      <c r="K9" s="103"/>
      <c r="L9" s="103"/>
      <c r="M9" s="103"/>
      <c r="N9" s="5"/>
      <c r="O9" s="5"/>
      <c r="P9" s="5"/>
    </row>
    <row r="10" spans="2:16" x14ac:dyDescent="0.25">
      <c r="B10" s="5" t="s">
        <v>14</v>
      </c>
      <c r="C10" s="5"/>
      <c r="D10" s="5"/>
      <c r="E10" s="5"/>
      <c r="F10" s="5"/>
      <c r="G10" s="5"/>
      <c r="H10" s="36"/>
      <c r="I10" s="103"/>
      <c r="J10" s="103"/>
      <c r="K10" s="103"/>
      <c r="L10" s="103"/>
      <c r="M10" s="103"/>
      <c r="N10" s="5"/>
      <c r="O10" s="5"/>
      <c r="P10" s="5"/>
    </row>
    <row r="11" spans="2:16" x14ac:dyDescent="0.25">
      <c r="B11" s="5"/>
      <c r="C11" s="5"/>
      <c r="D11" s="5"/>
      <c r="E11" s="5"/>
      <c r="F11" s="5"/>
      <c r="G11" s="5"/>
      <c r="H11" s="7"/>
      <c r="I11" s="5"/>
      <c r="J11" s="5"/>
      <c r="K11" s="5"/>
      <c r="L11" s="5"/>
      <c r="M11" s="5"/>
      <c r="N11" s="5"/>
      <c r="O11" s="5"/>
      <c r="P11" s="5"/>
    </row>
    <row r="12" spans="2:16" ht="16.8" x14ac:dyDescent="0.55000000000000004">
      <c r="B12" s="5" t="s">
        <v>15</v>
      </c>
      <c r="C12" s="5"/>
      <c r="D12" s="5"/>
      <c r="E12" s="5"/>
      <c r="F12" s="7">
        <f>P36</f>
        <v>0</v>
      </c>
      <c r="G12" s="8"/>
      <c r="H12" s="7"/>
      <c r="I12" s="5"/>
      <c r="J12" s="9"/>
      <c r="K12" s="5"/>
      <c r="L12" s="5"/>
      <c r="M12" s="5"/>
      <c r="N12" s="5"/>
      <c r="O12" s="5"/>
      <c r="P12" s="5"/>
    </row>
    <row r="13" spans="2:16" x14ac:dyDescent="0.25">
      <c r="B13" s="5" t="s">
        <v>42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 ht="13.8" thickBot="1" x14ac:dyDescent="0.3">
      <c r="B14" s="5"/>
      <c r="C14" s="5"/>
      <c r="D14" s="5"/>
      <c r="E14" s="5"/>
      <c r="F14" s="5"/>
      <c r="G14" s="5"/>
      <c r="H14" s="5"/>
      <c r="I14" s="5"/>
      <c r="J14" s="5"/>
      <c r="K14" s="5" t="s">
        <v>16</v>
      </c>
      <c r="L14" s="5"/>
      <c r="M14" s="5"/>
      <c r="N14" s="5" t="s">
        <v>59</v>
      </c>
      <c r="O14" s="5"/>
      <c r="P14" s="5"/>
    </row>
    <row r="15" spans="2:16" x14ac:dyDescent="0.25">
      <c r="B15" s="107" t="s">
        <v>64</v>
      </c>
      <c r="C15" s="104" t="s">
        <v>65</v>
      </c>
      <c r="D15" s="104" t="s">
        <v>66</v>
      </c>
      <c r="E15" s="104" t="s">
        <v>67</v>
      </c>
      <c r="F15" s="112" t="s">
        <v>17</v>
      </c>
      <c r="G15" s="113"/>
      <c r="H15" s="113"/>
      <c r="I15" s="113"/>
      <c r="J15" s="113"/>
      <c r="K15" s="114"/>
      <c r="L15" s="113" t="s">
        <v>18</v>
      </c>
      <c r="M15" s="113"/>
      <c r="N15" s="113"/>
      <c r="O15" s="113"/>
      <c r="P15" s="115"/>
    </row>
    <row r="16" spans="2:16" x14ac:dyDescent="0.25">
      <c r="B16" s="108"/>
      <c r="C16" s="105"/>
      <c r="D16" s="105"/>
      <c r="E16" s="105"/>
      <c r="F16" s="10" t="s">
        <v>19</v>
      </c>
      <c r="G16" s="10" t="s">
        <v>20</v>
      </c>
      <c r="H16" s="102"/>
      <c r="I16" s="102"/>
      <c r="J16" s="102"/>
      <c r="K16" s="102"/>
      <c r="L16" s="93"/>
      <c r="M16" s="102"/>
      <c r="N16" s="102"/>
      <c r="O16" s="102"/>
      <c r="P16" s="11"/>
    </row>
    <row r="17" spans="2:20" x14ac:dyDescent="0.25">
      <c r="B17" s="108"/>
      <c r="C17" s="105"/>
      <c r="D17" s="105"/>
      <c r="E17" s="105"/>
      <c r="F17" s="10" t="s">
        <v>21</v>
      </c>
      <c r="G17" s="10" t="s">
        <v>22</v>
      </c>
      <c r="H17" s="10" t="s">
        <v>23</v>
      </c>
      <c r="I17" s="10" t="s">
        <v>24</v>
      </c>
      <c r="J17" s="10" t="s">
        <v>25</v>
      </c>
      <c r="K17" s="10" t="s">
        <v>26</v>
      </c>
      <c r="L17" s="93" t="s">
        <v>68</v>
      </c>
      <c r="M17" s="10" t="s">
        <v>23</v>
      </c>
      <c r="N17" s="10" t="s">
        <v>24</v>
      </c>
      <c r="O17" s="10" t="s">
        <v>25</v>
      </c>
      <c r="P17" s="11" t="s">
        <v>27</v>
      </c>
    </row>
    <row r="18" spans="2:20" ht="13.8" thickBot="1" x14ac:dyDescent="0.3">
      <c r="B18" s="109"/>
      <c r="C18" s="106"/>
      <c r="D18" s="106"/>
      <c r="E18" s="106"/>
      <c r="F18" s="12" t="s">
        <v>28</v>
      </c>
      <c r="G18" s="12" t="s">
        <v>29</v>
      </c>
      <c r="H18" s="12" t="s">
        <v>30</v>
      </c>
      <c r="I18" s="12" t="s">
        <v>30</v>
      </c>
      <c r="J18" s="12" t="s">
        <v>30</v>
      </c>
      <c r="K18" s="12" t="s">
        <v>30</v>
      </c>
      <c r="L18" s="94" t="s">
        <v>28</v>
      </c>
      <c r="M18" s="12" t="s">
        <v>30</v>
      </c>
      <c r="N18" s="12" t="s">
        <v>30</v>
      </c>
      <c r="O18" s="12" t="s">
        <v>30</v>
      </c>
      <c r="P18" s="13" t="s">
        <v>30</v>
      </c>
    </row>
    <row r="19" spans="2:20" ht="13.8" thickBot="1" x14ac:dyDescent="0.3">
      <c r="B19" s="14">
        <v>1</v>
      </c>
      <c r="C19" s="15">
        <v>3</v>
      </c>
      <c r="D19" s="15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  <c r="J19" s="15">
        <v>10</v>
      </c>
      <c r="K19" s="15">
        <v>11</v>
      </c>
      <c r="L19" s="15">
        <v>12</v>
      </c>
      <c r="M19" s="15">
        <v>13</v>
      </c>
      <c r="N19" s="15">
        <v>14</v>
      </c>
      <c r="O19" s="15">
        <v>15</v>
      </c>
      <c r="P19" s="16">
        <v>16</v>
      </c>
    </row>
    <row r="20" spans="2:20" ht="13.8" x14ac:dyDescent="0.25">
      <c r="B20" s="116" t="s">
        <v>44</v>
      </c>
      <c r="C20" s="117"/>
      <c r="D20" s="117"/>
      <c r="E20" s="117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</row>
    <row r="21" spans="2:20" x14ac:dyDescent="0.25">
      <c r="B21" s="52">
        <v>1</v>
      </c>
      <c r="C21" s="18" t="s">
        <v>45</v>
      </c>
      <c r="D21" s="19" t="s">
        <v>31</v>
      </c>
      <c r="E21" s="19">
        <v>120</v>
      </c>
      <c r="F21" s="87">
        <v>3</v>
      </c>
      <c r="G21" s="77"/>
      <c r="H21" s="77">
        <f t="shared" ref="H21:H32" si="0">ROUND(F21*G21,2)</f>
        <v>0</v>
      </c>
      <c r="I21" s="133">
        <v>0</v>
      </c>
      <c r="J21" s="77"/>
      <c r="K21" s="88">
        <f t="shared" ref="K21" si="1">J21+I21+H21</f>
        <v>0</v>
      </c>
      <c r="L21" s="75">
        <f t="shared" ref="L21" si="2">ROUND(E21*F21,2)</f>
        <v>360</v>
      </c>
      <c r="M21" s="76">
        <f t="shared" ref="M21" si="3">ROUND(E21*H21,2)</f>
        <v>0</v>
      </c>
      <c r="N21" s="77">
        <f t="shared" ref="N21" si="4">ROUND(E21*I21,2)</f>
        <v>0</v>
      </c>
      <c r="O21" s="77">
        <f t="shared" ref="O21" si="5">ROUND(J21*E21,2)</f>
        <v>0</v>
      </c>
      <c r="P21" s="78">
        <f t="shared" ref="P21" si="6">M21+N21+O21</f>
        <v>0</v>
      </c>
      <c r="Q21" s="45"/>
      <c r="R21" s="37"/>
      <c r="T21" s="37"/>
    </row>
    <row r="22" spans="2:20" x14ac:dyDescent="0.25">
      <c r="B22" s="53">
        <v>2</v>
      </c>
      <c r="C22" s="18" t="s">
        <v>52</v>
      </c>
      <c r="D22" s="19" t="s">
        <v>43</v>
      </c>
      <c r="E22" s="19">
        <v>1</v>
      </c>
      <c r="F22" s="87">
        <v>8</v>
      </c>
      <c r="G22" s="77"/>
      <c r="H22" s="77">
        <f t="shared" si="0"/>
        <v>0</v>
      </c>
      <c r="I22" s="133">
        <v>0</v>
      </c>
      <c r="J22" s="77"/>
      <c r="K22" s="88">
        <f t="shared" ref="K22:K24" si="7">J22+I22+H22</f>
        <v>0</v>
      </c>
      <c r="L22" s="75">
        <f t="shared" ref="L22:L24" si="8">ROUND(E22*F22,2)</f>
        <v>8</v>
      </c>
      <c r="M22" s="76">
        <f t="shared" ref="M22:M24" si="9">ROUND(E22*H22,2)</f>
        <v>0</v>
      </c>
      <c r="N22" s="77">
        <f t="shared" ref="N22:N24" si="10">ROUND(E22*I22,2)</f>
        <v>0</v>
      </c>
      <c r="O22" s="77">
        <f t="shared" ref="O22:O24" si="11">ROUND(J22*E22,2)</f>
        <v>0</v>
      </c>
      <c r="P22" s="78">
        <f t="shared" ref="P22:P24" si="12">M22+N22+O22</f>
        <v>0</v>
      </c>
      <c r="R22" s="37"/>
      <c r="T22" s="37"/>
    </row>
    <row r="23" spans="2:20" ht="39.6" x14ac:dyDescent="0.25">
      <c r="B23" s="99">
        <v>3</v>
      </c>
      <c r="C23" s="20" t="s">
        <v>53</v>
      </c>
      <c r="D23" s="19" t="s">
        <v>43</v>
      </c>
      <c r="E23" s="19">
        <v>2</v>
      </c>
      <c r="F23" s="87">
        <v>80</v>
      </c>
      <c r="G23" s="77"/>
      <c r="H23" s="77">
        <f t="shared" si="0"/>
        <v>0</v>
      </c>
      <c r="I23" s="133">
        <v>0</v>
      </c>
      <c r="J23" s="77"/>
      <c r="K23" s="88">
        <f t="shared" si="7"/>
        <v>0</v>
      </c>
      <c r="L23" s="75">
        <f t="shared" si="8"/>
        <v>160</v>
      </c>
      <c r="M23" s="76">
        <f t="shared" si="9"/>
        <v>0</v>
      </c>
      <c r="N23" s="77">
        <f t="shared" si="10"/>
        <v>0</v>
      </c>
      <c r="O23" s="77">
        <f t="shared" si="11"/>
        <v>0</v>
      </c>
      <c r="P23" s="78">
        <f t="shared" si="12"/>
        <v>0</v>
      </c>
      <c r="R23" s="37"/>
      <c r="T23" s="37"/>
    </row>
    <row r="24" spans="2:20" x14ac:dyDescent="0.25">
      <c r="B24" s="53">
        <v>4</v>
      </c>
      <c r="C24" s="21" t="s">
        <v>32</v>
      </c>
      <c r="D24" s="19" t="s">
        <v>31</v>
      </c>
      <c r="E24" s="19">
        <v>8</v>
      </c>
      <c r="F24" s="87">
        <v>5</v>
      </c>
      <c r="G24" s="77"/>
      <c r="H24" s="77">
        <f t="shared" si="0"/>
        <v>0</v>
      </c>
      <c r="I24" s="133">
        <v>0</v>
      </c>
      <c r="J24" s="77"/>
      <c r="K24" s="88">
        <f t="shared" si="7"/>
        <v>0</v>
      </c>
      <c r="L24" s="75">
        <f t="shared" si="8"/>
        <v>40</v>
      </c>
      <c r="M24" s="76">
        <f t="shared" si="9"/>
        <v>0</v>
      </c>
      <c r="N24" s="77">
        <f t="shared" si="10"/>
        <v>0</v>
      </c>
      <c r="O24" s="77">
        <f t="shared" si="11"/>
        <v>0</v>
      </c>
      <c r="P24" s="78">
        <f t="shared" si="12"/>
        <v>0</v>
      </c>
      <c r="R24" s="37"/>
      <c r="T24" s="37"/>
    </row>
    <row r="25" spans="2:20" ht="13.8" x14ac:dyDescent="0.25">
      <c r="B25" s="118" t="s">
        <v>33</v>
      </c>
      <c r="C25" s="119"/>
      <c r="D25" s="119"/>
      <c r="E25" s="120"/>
      <c r="F25" s="95"/>
      <c r="G25" s="96"/>
      <c r="H25" s="96"/>
      <c r="I25" s="134"/>
      <c r="J25" s="96"/>
      <c r="K25" s="96"/>
      <c r="L25" s="97"/>
      <c r="M25" s="97"/>
      <c r="N25" s="96"/>
      <c r="O25" s="96"/>
      <c r="P25" s="98"/>
    </row>
    <row r="26" spans="2:20" x14ac:dyDescent="0.25">
      <c r="B26" s="52">
        <v>5</v>
      </c>
      <c r="C26" s="18" t="s">
        <v>34</v>
      </c>
      <c r="D26" s="19" t="s">
        <v>43</v>
      </c>
      <c r="E26" s="19">
        <v>1</v>
      </c>
      <c r="F26" s="87">
        <v>20</v>
      </c>
      <c r="G26" s="77"/>
      <c r="H26" s="77">
        <f t="shared" si="0"/>
        <v>0</v>
      </c>
      <c r="I26" s="133">
        <v>0</v>
      </c>
      <c r="J26" s="77"/>
      <c r="K26" s="88">
        <f t="shared" ref="K26" si="13">J26+I26+H26</f>
        <v>0</v>
      </c>
      <c r="L26" s="75">
        <f t="shared" ref="L26" si="14">ROUND(E26*F26,2)</f>
        <v>20</v>
      </c>
      <c r="M26" s="76">
        <f t="shared" ref="M26" si="15">ROUND(E26*H26,2)</f>
        <v>0</v>
      </c>
      <c r="N26" s="77">
        <f t="shared" ref="N26" si="16">ROUND(E26*I26,2)</f>
        <v>0</v>
      </c>
      <c r="O26" s="77">
        <f t="shared" ref="O26" si="17">ROUND(J26*E26,2)</f>
        <v>0</v>
      </c>
      <c r="P26" s="78">
        <f t="shared" ref="P26" si="18">M26+N26+O26</f>
        <v>0</v>
      </c>
      <c r="R26" s="37"/>
      <c r="T26" s="37"/>
    </row>
    <row r="27" spans="2:20" ht="13.8" x14ac:dyDescent="0.25">
      <c r="B27" s="121" t="s">
        <v>35</v>
      </c>
      <c r="C27" s="122"/>
      <c r="D27" s="122"/>
      <c r="E27" s="123"/>
      <c r="F27" s="95"/>
      <c r="G27" s="96"/>
      <c r="H27" s="96"/>
      <c r="I27" s="134"/>
      <c r="J27" s="96"/>
      <c r="K27" s="96"/>
      <c r="L27" s="97"/>
      <c r="M27" s="97"/>
      <c r="N27" s="96"/>
      <c r="O27" s="96"/>
      <c r="P27" s="98"/>
    </row>
    <row r="28" spans="2:20" s="23" customFormat="1" x14ac:dyDescent="0.25">
      <c r="B28" s="54">
        <v>6</v>
      </c>
      <c r="C28" s="22" t="s">
        <v>55</v>
      </c>
      <c r="D28" s="19" t="s">
        <v>51</v>
      </c>
      <c r="E28" s="19">
        <v>1</v>
      </c>
      <c r="F28" s="87">
        <v>10</v>
      </c>
      <c r="G28" s="77"/>
      <c r="H28" s="77">
        <f t="shared" si="0"/>
        <v>0</v>
      </c>
      <c r="I28" s="133">
        <v>0</v>
      </c>
      <c r="J28" s="77"/>
      <c r="K28" s="88">
        <f t="shared" ref="K28:K29" si="19">J28+I28+H28</f>
        <v>0</v>
      </c>
      <c r="L28" s="75">
        <f t="shared" ref="L28:L29" si="20">ROUND(E28*F28,2)</f>
        <v>10</v>
      </c>
      <c r="M28" s="76">
        <f t="shared" ref="M28:M29" si="21">ROUND(E28*H28,2)</f>
        <v>0</v>
      </c>
      <c r="N28" s="77">
        <f t="shared" ref="N28:N29" si="22">ROUND(E28*I28,2)</f>
        <v>0</v>
      </c>
      <c r="O28" s="77">
        <f t="shared" ref="O28:O29" si="23">ROUND(J28*E28,2)</f>
        <v>0</v>
      </c>
      <c r="P28" s="78">
        <f t="shared" ref="P28:P29" si="24">M28+N28+O28</f>
        <v>0</v>
      </c>
    </row>
    <row r="29" spans="2:20" s="23" customFormat="1" x14ac:dyDescent="0.25">
      <c r="B29" s="54">
        <v>7</v>
      </c>
      <c r="C29" s="22" t="s">
        <v>56</v>
      </c>
      <c r="D29" s="19" t="s">
        <v>51</v>
      </c>
      <c r="E29" s="19">
        <v>1</v>
      </c>
      <c r="F29" s="87">
        <v>10</v>
      </c>
      <c r="G29" s="77"/>
      <c r="H29" s="77">
        <f t="shared" si="0"/>
        <v>0</v>
      </c>
      <c r="I29" s="133">
        <v>0</v>
      </c>
      <c r="J29" s="77"/>
      <c r="K29" s="88">
        <f t="shared" si="19"/>
        <v>0</v>
      </c>
      <c r="L29" s="75">
        <f t="shared" si="20"/>
        <v>10</v>
      </c>
      <c r="M29" s="76">
        <f t="shared" si="21"/>
        <v>0</v>
      </c>
      <c r="N29" s="77">
        <f t="shared" si="22"/>
        <v>0</v>
      </c>
      <c r="O29" s="77">
        <f t="shared" si="23"/>
        <v>0</v>
      </c>
      <c r="P29" s="78">
        <f t="shared" si="24"/>
        <v>0</v>
      </c>
    </row>
    <row r="30" spans="2:20" s="23" customFormat="1" ht="13.8" x14ac:dyDescent="0.25">
      <c r="B30" s="130" t="s">
        <v>47</v>
      </c>
      <c r="C30" s="131"/>
      <c r="D30" s="131"/>
      <c r="E30" s="132"/>
      <c r="F30" s="95"/>
      <c r="G30" s="96"/>
      <c r="H30" s="96"/>
      <c r="I30" s="134"/>
      <c r="J30" s="96"/>
      <c r="K30" s="96"/>
      <c r="L30" s="97"/>
      <c r="M30" s="97"/>
      <c r="N30" s="96"/>
      <c r="O30" s="96"/>
      <c r="P30" s="98"/>
    </row>
    <row r="31" spans="2:20" s="23" customFormat="1" x14ac:dyDescent="0.25">
      <c r="B31" s="4">
        <v>8</v>
      </c>
      <c r="C31" s="3" t="s">
        <v>48</v>
      </c>
      <c r="D31" s="2" t="s">
        <v>49</v>
      </c>
      <c r="E31" s="1">
        <v>40</v>
      </c>
      <c r="F31" s="89">
        <v>2</v>
      </c>
      <c r="G31" s="82"/>
      <c r="H31" s="82">
        <f t="shared" si="0"/>
        <v>0</v>
      </c>
      <c r="I31" s="135">
        <v>0</v>
      </c>
      <c r="J31" s="82"/>
      <c r="K31" s="90">
        <f t="shared" ref="K31:K32" si="25">J31+I31+H31</f>
        <v>0</v>
      </c>
      <c r="L31" s="80">
        <f t="shared" ref="L31:L32" si="26">ROUND(E31*F31,2)</f>
        <v>80</v>
      </c>
      <c r="M31" s="81">
        <f t="shared" ref="M31:M32" si="27">ROUND(E31*H31,2)</f>
        <v>0</v>
      </c>
      <c r="N31" s="82">
        <f t="shared" ref="N31:N32" si="28">ROUND(E31*I31,2)</f>
        <v>0</v>
      </c>
      <c r="O31" s="82">
        <f t="shared" ref="O31:O32" si="29">ROUND(J31*E31,2)</f>
        <v>0</v>
      </c>
      <c r="P31" s="79">
        <f t="shared" ref="P31:P32" si="30">M31+N31+O31</f>
        <v>0</v>
      </c>
    </row>
    <row r="32" spans="2:20" s="23" customFormat="1" ht="13.8" thickBot="1" x14ac:dyDescent="0.3">
      <c r="B32" s="46">
        <v>9</v>
      </c>
      <c r="C32" s="47" t="s">
        <v>50</v>
      </c>
      <c r="D32" s="48" t="s">
        <v>49</v>
      </c>
      <c r="E32" s="49">
        <v>40</v>
      </c>
      <c r="F32" s="91">
        <v>2</v>
      </c>
      <c r="G32" s="85"/>
      <c r="H32" s="85">
        <f t="shared" si="0"/>
        <v>0</v>
      </c>
      <c r="I32" s="136">
        <v>0</v>
      </c>
      <c r="J32" s="85"/>
      <c r="K32" s="92">
        <f t="shared" si="25"/>
        <v>0</v>
      </c>
      <c r="L32" s="83">
        <f t="shared" si="26"/>
        <v>80</v>
      </c>
      <c r="M32" s="84">
        <f t="shared" si="27"/>
        <v>0</v>
      </c>
      <c r="N32" s="85">
        <f t="shared" si="28"/>
        <v>0</v>
      </c>
      <c r="O32" s="85">
        <f t="shared" si="29"/>
        <v>0</v>
      </c>
      <c r="P32" s="86">
        <f t="shared" si="30"/>
        <v>0</v>
      </c>
    </row>
    <row r="33" spans="2:16" x14ac:dyDescent="0.25">
      <c r="B33" s="59"/>
      <c r="C33" s="124" t="s">
        <v>46</v>
      </c>
      <c r="D33" s="124"/>
      <c r="E33" s="124"/>
      <c r="F33" s="124"/>
      <c r="G33" s="124"/>
      <c r="H33" s="124"/>
      <c r="I33" s="124"/>
      <c r="J33" s="124"/>
      <c r="K33" s="125"/>
      <c r="L33" s="71">
        <f>SUM(L21:L29)</f>
        <v>608</v>
      </c>
      <c r="M33" s="71">
        <f>SUM(M21:M29)</f>
        <v>0</v>
      </c>
      <c r="N33" s="71">
        <f>SUM(N21:N29)</f>
        <v>0</v>
      </c>
      <c r="O33" s="71">
        <f>SUM(O21:O29)</f>
        <v>0</v>
      </c>
      <c r="P33" s="72">
        <f>SUM(P21:P32)</f>
        <v>0</v>
      </c>
    </row>
    <row r="34" spans="2:16" x14ac:dyDescent="0.25">
      <c r="B34" s="55"/>
      <c r="C34" s="56"/>
      <c r="D34" s="56"/>
      <c r="E34" s="56"/>
      <c r="F34" s="56"/>
      <c r="G34" s="56"/>
      <c r="H34" s="56"/>
      <c r="I34" s="56"/>
      <c r="J34" s="56"/>
      <c r="K34" s="57" t="s">
        <v>61</v>
      </c>
      <c r="L34" s="60"/>
      <c r="M34" s="61"/>
      <c r="N34" s="61"/>
      <c r="O34" s="62"/>
      <c r="P34" s="70">
        <f>P33*0.05</f>
        <v>0</v>
      </c>
    </row>
    <row r="35" spans="2:16" ht="13.8" thickBot="1" x14ac:dyDescent="0.3">
      <c r="B35" s="55"/>
      <c r="C35" s="56"/>
      <c r="D35" s="56"/>
      <c r="E35" s="56"/>
      <c r="F35" s="56"/>
      <c r="G35" s="56"/>
      <c r="H35" s="56"/>
      <c r="I35" s="56"/>
      <c r="J35" s="56"/>
      <c r="K35" s="57" t="s">
        <v>62</v>
      </c>
      <c r="L35" s="63"/>
      <c r="M35" s="64"/>
      <c r="N35" s="64"/>
      <c r="O35" s="65"/>
      <c r="P35" s="101">
        <f>P33*0.05</f>
        <v>0</v>
      </c>
    </row>
    <row r="36" spans="2:16" ht="13.8" thickBot="1" x14ac:dyDescent="0.3">
      <c r="B36" s="58"/>
      <c r="C36" s="126" t="s">
        <v>36</v>
      </c>
      <c r="D36" s="126"/>
      <c r="E36" s="126"/>
      <c r="F36" s="126"/>
      <c r="G36" s="126"/>
      <c r="H36" s="126"/>
      <c r="I36" s="126"/>
      <c r="J36" s="126"/>
      <c r="K36" s="127"/>
      <c r="L36" s="66"/>
      <c r="M36" s="67"/>
      <c r="N36" s="67"/>
      <c r="O36" s="68"/>
      <c r="P36" s="73">
        <f>P33+P34+P35</f>
        <v>0</v>
      </c>
    </row>
    <row r="37" spans="2:16" s="23" customFormat="1" ht="15" customHeight="1" thickBot="1" x14ac:dyDescent="0.3">
      <c r="B37" s="24"/>
      <c r="C37" s="5"/>
      <c r="D37" s="5"/>
      <c r="E37" s="25"/>
      <c r="F37" s="25"/>
      <c r="G37" s="25"/>
      <c r="H37" s="25"/>
      <c r="I37" s="25"/>
      <c r="J37" s="25"/>
      <c r="K37" s="25"/>
      <c r="P37" s="100"/>
    </row>
    <row r="38" spans="2:16" s="23" customFormat="1" ht="13.8" thickTop="1" x14ac:dyDescent="0.25">
      <c r="B38" s="24"/>
      <c r="C38" s="128"/>
      <c r="D38" s="128"/>
      <c r="E38" s="25"/>
      <c r="F38" s="25"/>
      <c r="G38" s="25"/>
      <c r="H38" s="25"/>
      <c r="I38" s="25"/>
      <c r="J38" s="25"/>
      <c r="K38" s="25"/>
      <c r="O38" s="69" t="s">
        <v>63</v>
      </c>
      <c r="P38" s="74">
        <f>ROUND(P36*1.05,2)</f>
        <v>0</v>
      </c>
    </row>
    <row r="39" spans="2:16" s="23" customFormat="1" x14ac:dyDescent="0.25">
      <c r="B39" s="38" t="s">
        <v>37</v>
      </c>
      <c r="C39" s="39"/>
      <c r="D39" s="38"/>
      <c r="E39" s="40"/>
      <c r="F39" s="38"/>
      <c r="G39" s="38"/>
      <c r="H39" s="38"/>
      <c r="I39" s="38"/>
      <c r="J39" s="38"/>
      <c r="K39" s="38"/>
      <c r="L39" s="38"/>
      <c r="M39" s="38"/>
      <c r="N39" s="26"/>
      <c r="O39" s="27"/>
      <c r="P39" s="27"/>
    </row>
    <row r="40" spans="2:16" x14ac:dyDescent="0.25">
      <c r="B40" s="129" t="s">
        <v>54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2:16" ht="15" customHeight="1" x14ac:dyDescent="0.25">
      <c r="B41" s="129" t="s">
        <v>38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  <row r="42" spans="2:16" ht="15" customHeight="1" x14ac:dyDescent="0.25">
      <c r="B42" s="38" t="s">
        <v>39</v>
      </c>
      <c r="C42" s="39"/>
      <c r="D42" s="38"/>
      <c r="E42" s="40"/>
      <c r="F42" s="38"/>
      <c r="G42" s="38"/>
      <c r="H42" s="38"/>
      <c r="I42" s="38"/>
      <c r="J42" s="38"/>
      <c r="K42" s="38"/>
      <c r="L42" s="38"/>
      <c r="M42" s="38"/>
      <c r="N42" s="29"/>
      <c r="O42" s="29"/>
      <c r="P42" s="29"/>
    </row>
    <row r="43" spans="2:16" x14ac:dyDescent="0.25">
      <c r="B43" s="38" t="s">
        <v>40</v>
      </c>
      <c r="C43" s="39"/>
      <c r="D43" s="38"/>
      <c r="E43" s="40"/>
      <c r="F43" s="38"/>
      <c r="G43" s="38"/>
      <c r="H43" s="38"/>
      <c r="I43" s="38"/>
      <c r="J43" s="38"/>
      <c r="K43" s="38"/>
      <c r="L43" s="38"/>
      <c r="M43" s="38"/>
      <c r="N43" s="29"/>
      <c r="O43" s="29"/>
      <c r="P43" s="29"/>
    </row>
    <row r="44" spans="2:16" x14ac:dyDescent="0.25">
      <c r="B44" s="38" t="s">
        <v>60</v>
      </c>
      <c r="C44" s="39"/>
      <c r="D44" s="38"/>
      <c r="E44" s="40"/>
      <c r="F44" s="38"/>
      <c r="G44" s="38"/>
      <c r="H44" s="38"/>
      <c r="I44" s="38"/>
      <c r="J44" s="38"/>
      <c r="K44" s="38"/>
      <c r="L44" s="38"/>
      <c r="M44" s="38"/>
      <c r="N44" s="29"/>
      <c r="O44" s="29"/>
      <c r="P44" s="29"/>
    </row>
    <row r="45" spans="2:16" x14ac:dyDescent="0.25"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</row>
    <row r="46" spans="2:16" x14ac:dyDescent="0.25">
      <c r="B46" s="5"/>
      <c r="C46" s="5"/>
      <c r="D46" s="41"/>
      <c r="I46" s="42"/>
      <c r="N46" s="37"/>
    </row>
    <row r="47" spans="2:16" x14ac:dyDescent="0.25">
      <c r="B47" s="30"/>
      <c r="C47" s="33" t="s">
        <v>57</v>
      </c>
      <c r="D47" s="34"/>
      <c r="E47" s="17"/>
      <c r="F47" s="35"/>
      <c r="G47" s="31"/>
      <c r="H47" s="31"/>
      <c r="L47" s="28" t="s">
        <v>41</v>
      </c>
      <c r="N47" s="37"/>
      <c r="O47" s="30"/>
      <c r="P47" s="32"/>
    </row>
    <row r="48" spans="2:16" x14ac:dyDescent="0.25">
      <c r="B48" s="30"/>
      <c r="C48" s="33"/>
      <c r="L48" s="43"/>
      <c r="O48" s="30"/>
      <c r="P48" s="30"/>
    </row>
    <row r="49" spans="2:16" x14ac:dyDescent="0.25">
      <c r="B49" s="23"/>
      <c r="O49" s="38"/>
      <c r="P49" s="23"/>
    </row>
    <row r="50" spans="2:16" x14ac:dyDescent="0.25">
      <c r="L50" s="43"/>
    </row>
    <row r="52" spans="2:16" x14ac:dyDescent="0.25">
      <c r="C52" s="33"/>
      <c r="D52" s="34"/>
      <c r="E52" s="17"/>
      <c r="F52" s="35"/>
      <c r="G52" s="31"/>
      <c r="H52" s="31"/>
    </row>
    <row r="56" spans="2:16" x14ac:dyDescent="0.25">
      <c r="E56" s="44"/>
    </row>
  </sheetData>
  <mergeCells count="18">
    <mergeCell ref="B45:P45"/>
    <mergeCell ref="B1:P1"/>
    <mergeCell ref="F15:K15"/>
    <mergeCell ref="L15:P15"/>
    <mergeCell ref="B20:E20"/>
    <mergeCell ref="B25:E25"/>
    <mergeCell ref="B27:E27"/>
    <mergeCell ref="C33:K33"/>
    <mergeCell ref="C36:K36"/>
    <mergeCell ref="C38:D38"/>
    <mergeCell ref="B40:P40"/>
    <mergeCell ref="B41:P41"/>
    <mergeCell ref="B30:E30"/>
    <mergeCell ref="I7:M10"/>
    <mergeCell ref="E15:E18"/>
    <mergeCell ref="D15:D18"/>
    <mergeCell ref="C15:C18"/>
    <mergeCell ref="B15:B18"/>
  </mergeCells>
  <conditionalFormatting sqref="D33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65" right="0.19" top="0.21" bottom="0.51" header="0.19" footer="0.5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05R01_TRD</vt:lpstr>
      <vt:lpstr>'05R01_TRD'!Drukas_apgabals</vt:lpstr>
      <vt:lpstr>'05R01_TRD'!Drukāt_virsrakstus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vairis.eglitis@rigasudens.lv</dc:creator>
  <cp:lastModifiedBy>Arta Višķere</cp:lastModifiedBy>
  <dcterms:created xsi:type="dcterms:W3CDTF">2020-05-05T11:28:07Z</dcterms:created>
  <dcterms:modified xsi:type="dcterms:W3CDTF">2026-05-07T11:40:18Z</dcterms:modified>
</cp:coreProperties>
</file>