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C:\Users\davisg\AppData\Local\Microsoft\Windows\INetCache\Content.Outlook\3MT4X5UK\"/>
    </mc:Choice>
  </mc:AlternateContent>
  <xr:revisionPtr revIDLastSave="0" documentId="13_ncr:1_{C9185E47-C068-4DD5-B1D2-09217E322FEF}" xr6:coauthVersionLast="47" xr6:coauthVersionMax="47" xr10:uidLastSave="{00000000-0000-0000-0000-000000000000}"/>
  <bookViews>
    <workbookView xWindow="28680" yWindow="-120" windowWidth="29040" windowHeight="17640" tabRatio="868" xr2:uid="{00000000-000D-0000-FFFF-FFFF00000000}"/>
  </bookViews>
  <sheets>
    <sheet name="KOPT" sheetId="153" r:id="rId1"/>
    <sheet name="KOPS1" sheetId="150" r:id="rId2"/>
    <sheet name="UKT 1" sheetId="149" r:id="rId3"/>
    <sheet name="VAS 1" sheetId="154" r:id="rId4"/>
    <sheet name="KOPS3" sheetId="158" r:id="rId5"/>
    <sheet name="UKT 3" sheetId="159" r:id="rId6"/>
    <sheet name="KOPS4" sheetId="160" r:id="rId7"/>
    <sheet name="UKT 4" sheetId="161" r:id="rId8"/>
  </sheets>
  <definedNames>
    <definedName name="_xlnm._FilterDatabase" localSheetId="2" hidden="1">'UKT 1'!$A$12:$Q$193</definedName>
    <definedName name="_xlnm._FilterDatabase" localSheetId="5" hidden="1">'UKT 3'!$A$12:$Q$34</definedName>
    <definedName name="_xlnm._FilterDatabase" localSheetId="7" hidden="1">'UKT 4'!$A$12:$Q$36</definedName>
    <definedName name="_xlnm._FilterDatabase" localSheetId="3" hidden="1">'VAS 1'!$A$12:$Q$12</definedName>
    <definedName name="_xlnm.Print_Area" localSheetId="1">KOPS1!$A$1:$H$27</definedName>
    <definedName name="_xlnm.Print_Area" localSheetId="4">KOPS3!$A$1:$H$26</definedName>
    <definedName name="_xlnm.Print_Area" localSheetId="6">KOPS4!$A$1:$H$26</definedName>
    <definedName name="_xlnm.Print_Area" localSheetId="0">KOPT!$A$1:$D$26</definedName>
    <definedName name="_xlnm.Print_Area" localSheetId="2">'UKT 1'!$A$1:$P$206</definedName>
    <definedName name="_xlnm.Print_Area" localSheetId="5">'UKT 3'!$A$1:$P$47</definedName>
    <definedName name="_xlnm.Print_Area" localSheetId="7">'UKT 4'!$A$1:$P$46</definedName>
    <definedName name="_xlnm.Print_Area" localSheetId="3">'VAS 1'!$A$1:$P$32</definedName>
    <definedName name="_xlnm.Print_Titles" localSheetId="1">KOPS1!$10:$12</definedName>
    <definedName name="_xlnm.Print_Titles" localSheetId="4">KOPS3!$10:$12</definedName>
    <definedName name="_xlnm.Print_Titles" localSheetId="6">KOPS4!$10:$12</definedName>
    <definedName name="_xlnm.Print_Titles" localSheetId="0">KOPT!$7:$10</definedName>
    <definedName name="_xlnm.Print_Titles" localSheetId="2">'UKT 1'!$10:$12</definedName>
    <definedName name="_xlnm.Print_Titles" localSheetId="5">'UKT 3'!$10:$12</definedName>
    <definedName name="_xlnm.Print_Titles" localSheetId="7">'UKT 4'!$10:$12</definedName>
    <definedName name="_xlnm.Print_Titles" localSheetId="3">'VAS 1'!$10:$12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53" l="1"/>
  <c r="D12" i="153"/>
  <c r="D11" i="153"/>
  <c r="D13" i="160"/>
  <c r="D14" i="160" s="1"/>
  <c r="D18" i="160" s="1"/>
  <c r="D13" i="158"/>
  <c r="D14" i="158" s="1"/>
  <c r="D18" i="158" s="1"/>
  <c r="D14" i="150"/>
  <c r="D13" i="150"/>
  <c r="O193" i="149"/>
  <c r="O20" i="154"/>
  <c r="O34" i="159"/>
  <c r="O36" i="161"/>
  <c r="D15" i="150"/>
  <c r="D19" i="150" s="1"/>
  <c r="D16" i="153" l="1"/>
  <c r="D17" i="153" s="1"/>
  <c r="C13" i="153" l="1"/>
  <c r="C12" i="153"/>
  <c r="C4" i="161"/>
  <c r="C4" i="159"/>
  <c r="Q13" i="161"/>
  <c r="A9" i="161"/>
  <c r="C6" i="161"/>
  <c r="C5" i="161"/>
  <c r="C2" i="161"/>
  <c r="A9" i="160"/>
  <c r="Q13" i="159"/>
  <c r="A9" i="159"/>
  <c r="C6" i="159"/>
  <c r="C5" i="159"/>
  <c r="C2" i="159"/>
  <c r="A9" i="158"/>
  <c r="C2" i="154" l="1"/>
  <c r="A9" i="154" l="1"/>
  <c r="C6" i="154"/>
  <c r="C5" i="154"/>
  <c r="C4" i="154"/>
  <c r="Q178" i="149"/>
  <c r="Q177" i="149"/>
  <c r="Q13" i="154" l="1"/>
  <c r="Q14" i="154" s="1"/>
  <c r="C11" i="153" l="1"/>
  <c r="C3" i="153"/>
  <c r="C4" i="153"/>
  <c r="C2" i="149"/>
  <c r="Q17" i="149"/>
  <c r="Q15" i="149"/>
  <c r="Q14" i="149"/>
  <c r="Q13" i="149"/>
  <c r="C4" i="149"/>
  <c r="A9" i="149"/>
  <c r="C6" i="149"/>
  <c r="C5" i="149"/>
  <c r="A9" i="150"/>
  <c r="Q19" i="149" l="1"/>
  <c r="Q20" i="149" s="1"/>
</calcChain>
</file>

<file path=xl/sharedStrings.xml><?xml version="1.0" encoding="utf-8"?>
<sst xmlns="http://schemas.openxmlformats.org/spreadsheetml/2006/main" count="882" uniqueCount="399">
  <si>
    <t>Būves nosaukums:</t>
  </si>
  <si>
    <t>Objekta nosaukums:</t>
  </si>
  <si>
    <t>Objekta adrese:</t>
  </si>
  <si>
    <t>Pasūtījuma Nr.</t>
  </si>
  <si>
    <t>Nr.p.k.</t>
  </si>
  <si>
    <t>Mērvienība</t>
  </si>
  <si>
    <t>Daudzums</t>
  </si>
  <si>
    <t>Vienības izmaksas</t>
  </si>
  <si>
    <t>Laika norma (c/h)</t>
  </si>
  <si>
    <t>Darbietilpība (c/h)</t>
  </si>
  <si>
    <t>Kopā uz visu apjomu</t>
  </si>
  <si>
    <t>Kopējā darbietilpība, c/st</t>
  </si>
  <si>
    <t>Kods, tāmes Nr.</t>
  </si>
  <si>
    <t>Tai skaitā</t>
  </si>
  <si>
    <t>Kopā</t>
  </si>
  <si>
    <t>PAVISAM KOPĀ</t>
  </si>
  <si>
    <t>Būves adrese:</t>
  </si>
  <si>
    <t>Objekta Nr.</t>
  </si>
  <si>
    <t>Objekta nosaukums</t>
  </si>
  <si>
    <t>t.sk. darba aizsardzībai</t>
  </si>
  <si>
    <t>PVN 21%</t>
  </si>
  <si>
    <t>Darba samaksas likme (euro/h)</t>
  </si>
  <si>
    <t>Darba alga (euro)</t>
  </si>
  <si>
    <t>Mehānismi (euro)</t>
  </si>
  <si>
    <t>Kopā (euro)</t>
  </si>
  <si>
    <t>Summa (euro)</t>
  </si>
  <si>
    <t>BŪVNIECĪBAS KOPTĀME</t>
  </si>
  <si>
    <t>Būvizstrādājumi  (euro)</t>
  </si>
  <si>
    <t>Būvdarbu nosaukums</t>
  </si>
  <si>
    <t>Būvdarbu veids vai konstruktīvā elementa nosaukums</t>
  </si>
  <si>
    <t>KOPSAVILKUMA APRĒĶINS  Nr. 1</t>
  </si>
  <si>
    <t>1.Būvniecības kārta</t>
  </si>
  <si>
    <t>Ūdensvada Ū1 izbūve</t>
  </si>
  <si>
    <t xml:space="preserve">Ūdensapgādes(EVOPIPES- ULTRASTRESS TRACER vai ekvivalents) PE caurule  OD225 PE100-RC SDR 17  PN10 ar aizsargslānī iebūvētu signālkabeli  (tai skaitā hidrauliskā pārbaude,trases nospraušana, uzmērīšana, skalošana un citi saistītie darbi). Izbūve ar tranšejas metodi, dziļumā līdz 2.5m </t>
  </si>
  <si>
    <t>m</t>
  </si>
  <si>
    <t xml:space="preserve">Ūdensapgādes(EVOPIPES- ULTRASTRESS TRACER vai ekvivalents) PE caurule  OD75 PE100-RC SDR 17  PN10 ar aizsargslānī iebūvētu signālkabeli  (tai skaitā hidrauliskā pārbaude,trases nospraušana, uzmērīšana, skalošana un citi saistītie darbi). Izbūve ar tranšejas metodi, dziļumā līdz 2.5m </t>
  </si>
  <si>
    <t xml:space="preserve">Ūdensapgādes PE caurule  OD32  PE100-RC SDR 17  PN10 (tai skaitā hidrauliskā pārbaude,trases nospraušana, uzmērīšana, skalošana un citi saistītie darbi). Izbūve ar tranšejas metodi, dziļumā līdz 2.0m </t>
  </si>
  <si>
    <t>PE EM īscaurule ar rotējošu tērauda atloku Dn65/OD75 PN16, caurules savienošanai ar plastmasas cauruli no 1.8 līdz 2.2m dziļumā</t>
  </si>
  <si>
    <t>gb.</t>
  </si>
  <si>
    <t>PE EM īscaurule ar rotējošu tērauda atloku Dn200/OD225 PN16, caurules savienošanai ar plastmasas cauruli no 1.8 līdz 2.2m dziļumā</t>
  </si>
  <si>
    <t>Kaļamā ķeta atloku trejgabals, PN10 Dn200/65 mm</t>
  </si>
  <si>
    <t>Pāreja ķeta atloku DN200/DN100, PN16</t>
  </si>
  <si>
    <t>kpl.</t>
  </si>
  <si>
    <t>Kontaktmetināma redukcija OD315/OD225, PE100, SDR17</t>
  </si>
  <si>
    <t>Līkums 90° ķeta atloku ar atbalsta pēdu, DN100, PN10</t>
  </si>
  <si>
    <t>Hidranta norāžu zīme, t.sk. stabi, stiprinājumi, betonējums</t>
  </si>
  <si>
    <t>Aizbīdņa norāžu zīme (D 210 mm) jāizgatavo no 1,5mm cinkotā metāla, zīme jāpārklāj ar kvalitatīvu atstarojošu melnu 3M „Scotchlite Reflective Sheeting” līmplēvi un uz tām ar baltu ”Pentaprim” krāsu jāattēlo SIA “Rīgas ūdens” norādītā informācija, t.sk. stabi, stiprinājumi, betonējums</t>
  </si>
  <si>
    <t>Betons caurules balstu izbūvei C20/25</t>
  </si>
  <si>
    <t>Izpildmērījumi un izpilddokumentācijas sagatavošana</t>
  </si>
  <si>
    <t>Pieslēgums pie esošā ūdensvada</t>
  </si>
  <si>
    <t>vieta</t>
  </si>
  <si>
    <t>Ūdensvada hidrauliskā pārbaude un dezinfekcija</t>
  </si>
  <si>
    <t>Brīdinājuma lenta ieklāšana ūdensvadam</t>
  </si>
  <si>
    <t>Šķērsojums ar esošo EL vidspried. kabeli ar to aizsardzību</t>
  </si>
  <si>
    <t>Šķērsojums ar esošo EL augstspried. kabeli ar to aizsardzību</t>
  </si>
  <si>
    <t>Šķērsojums ar projekt. KS1</t>
  </si>
  <si>
    <t>Šķērsojums ar esoš. Latvenergo ar to aizsardzību</t>
  </si>
  <si>
    <t>Šķērsojums ar projekt.ST kabeli ar to aizsardzību</t>
  </si>
  <si>
    <t>Šķērsojums ar projekt.EL kabeli ar to aizsardzību</t>
  </si>
  <si>
    <t>Izpildmērījumi un izpilddokumentācijas sagatavošana,  objekta nodošana ekspluatācija</t>
  </si>
  <si>
    <t>Zemes darbi (Ū1)</t>
  </si>
  <si>
    <t>Tranšejas rakšana, grunts izstrāde ar ekskavatoru, vidējais dziļums h=2.2 m</t>
  </si>
  <si>
    <t>Grunts izstrāde ar rokām</t>
  </si>
  <si>
    <t>Izlīdzinošā smilts slāņa 0.15 izbūve zem caurules</t>
  </si>
  <si>
    <t>Cauruļvada aizbēršana ar smilti 0.3m virs caurules</t>
  </si>
  <si>
    <t>Aizbēršana ar jaunu grunti pievestu no karjera, paredzot sablīvējuma pakāpi &gt;95</t>
  </si>
  <si>
    <t xml:space="preserve">Liekās grunts izvešana </t>
  </si>
  <si>
    <t>Gruntsūdens līmeņa pazemināšana ar adatfiltriem rakšanas zonā. Izmantošanas apjomu (metrus, komplektu skaitu) precizē būvnieks saskaņā ar plānoto pielietojamo rakšanas darbu tehnoloģiju</t>
  </si>
  <si>
    <t>Tranšejas nostiprinājumi, vairogu (rievsienu) uzstādīšana būvbedru sienu nostiprināšanai</t>
  </si>
  <si>
    <t>Sadzīves kanalizācija K1</t>
  </si>
  <si>
    <t>Sadzīves kanalizācijas OD200 (daudzslāņu PP caurule ar uzmavu, kas atbilst EN 13476 prasībām), SN8 montāža tranšejā (tai skaitā trases nospraušana, uzmērīšana, skalošana, CCTV inspekcija un citi saistītie darbi)</t>
  </si>
  <si>
    <t>Dzelsbetona akas DN1000 montāža tranšejā (tai skaitā: pamatnes noblīvēšana ieblietējot šķembas, dzelzsbetona akas elementu montāža, cauruļu iestrāde montējot aizsargčaulas,regulēšanas gredzenu, lūku, apkopes kāpšļu montāža, akas dzelzsbetona elementu hidroizolācija utml) peldošana tipa 40 tn ķeta lūku, ar noslēdzamu vāku atbilstoši LVS EN 124 prasībām un "RŪ" simboliku un fiksējošām atsperēm,blīvgumiju, ar kāpšļiem, PH aizsardzība, cauruļu aizsarguzmavām, regulēšanas gredzeni vai apbetonējumu ap lūku 0.714m</t>
  </si>
  <si>
    <t>gb</t>
  </si>
  <si>
    <t>Aizsargčaula akas sienā PP caurulei DN/OD200, EN 13476</t>
  </si>
  <si>
    <t>Nažveida aizbīdnis ķeta, ar kāta pagarinājumu, DN200, PN16</t>
  </si>
  <si>
    <t>PP cauruļu neuzskaitītie veidgabali</t>
  </si>
  <si>
    <t>Brīdinājuma lenta</t>
  </si>
  <si>
    <t>Šķērsojums ar esošo LK ar to aizsardzību</t>
  </si>
  <si>
    <t>Šķērsojums ar esošo SPK ar to aizsardzību</t>
  </si>
  <si>
    <t>Šķērsojums ar esošo Ū ar to aizsardzību</t>
  </si>
  <si>
    <t>Šķērsojums ar projekt.K2</t>
  </si>
  <si>
    <t>Šķērsojums ar projekt.K3</t>
  </si>
  <si>
    <t>CCTV pārbaude un skalošana</t>
  </si>
  <si>
    <t xml:space="preserve">Betons un darbi akas tekņu betonēšanai C25/30 betons, W10, F200 un ķīmisko noturību intervālā no pH3 līdz pH11 </t>
  </si>
  <si>
    <t>Zemes darbi (K1)</t>
  </si>
  <si>
    <t>Tranšejas rakšana, grunts izstrāde ar ekskavatoru, vidējais dziļums h=2.5 m</t>
  </si>
  <si>
    <t>Aizbēršana ar jaunu grunti pievestu no karjera, paredzot sablīvējuma pakāpi &gt;95)</t>
  </si>
  <si>
    <t xml:space="preserve">PE spiedkanalizācijas caurule  OD160 PE100-RC SDR 17  PN10 )  ar aizsargslānī iebūvētu signālkabeli  (tai skaitā hidrauliskā pārbaude,trases nospraušana, uzmērīšana, skalošana un citi saistītie darbi). Izbūve ar tranšejas metodi, dziļumā līdz 2.5m </t>
  </si>
  <si>
    <t xml:space="preserve">PE spiedkanalizācijas caurule  OD90 PE100-RC SDR 17  PN10  ar aizsargslānī iebūvētu signālkabeli  (tai skaitā hidrauliskā pārbaude,trases nospraušana, uzmērīšana, skalošana un citi saistītie darbi). Izbūve ar tranšejas metodi, dziļumā līdz 2.5m </t>
  </si>
  <si>
    <t>Sadzīves kanalizācijas OD50 (daudzslāņu PP caurule ar uzmavu, kas atbilst EN 13476 prasībām), SN8 montāža tranšejā (tai skaitā trases nospraušana, uzmērīšana, skalošana, CCTV inspekcija un citi saistītie darbi)</t>
  </si>
  <si>
    <t>PE EM līkums 45°, OD160, PN10</t>
  </si>
  <si>
    <t>PE EM līkums 61°-90°, OD160, PN10</t>
  </si>
  <si>
    <t>PE EM pāreja OD160/90</t>
  </si>
  <si>
    <t xml:space="preserve">PE neuzskaitītie veidgabali </t>
  </si>
  <si>
    <t>PE EM īscaurule ar rotējošu tērauda atloku Dn80/OD90 PN16, caurules savienošanai ar plastmasas cauruli no 1.8 līdz 2.2m dziļumā</t>
  </si>
  <si>
    <t>Līkums 90° ķeta atloku DN150, PN16</t>
  </si>
  <si>
    <t>Īscaurule ķeta atloku DN150, L=200mm, PN16</t>
  </si>
  <si>
    <t>Īscaurule ķeta atloku DN150, L=600mm, PN16</t>
  </si>
  <si>
    <t>Nerūsējošā tērauda atsitienplāksne</t>
  </si>
  <si>
    <t>Adapteris PE caurulei DN150, PN16</t>
  </si>
  <si>
    <t>Atloku ķīļveida aizbīdnis DN80, PN10  ar kāta pagarinājumu</t>
  </si>
  <si>
    <t>PP EM likums 90°, PN16</t>
  </si>
  <si>
    <t>Vienvirziena vārsts DN80</t>
  </si>
  <si>
    <t xml:space="preserve">Kaļamā ķeta neuzskaitītie veidgabali </t>
  </si>
  <si>
    <t xml:space="preserve">Iegremdējamais notekūdeņu sūknis Flygt NP 3085 MT 3~ Adaptive 461 komplektā ar kabeli, atbalstu pēdu, vadulām un metāla rāmi uzstādīšanai </t>
  </si>
  <si>
    <t>Frekvences pārveidotājs</t>
  </si>
  <si>
    <t>Elektroapsaiste</t>
  </si>
  <si>
    <t>Sūkņa vadības automātika (SCADA) atbistoši  SIA ,,Rīgas ūdens” prasībām</t>
  </si>
  <si>
    <t>Spiedvada hidrauliskā pārbaude un dezinfekcija</t>
  </si>
  <si>
    <t>Šķērsojums ar esošo elektrokabeli ar to aizsardzību</t>
  </si>
  <si>
    <t>Šķērsojums ar esošo sakaru kanaliz. ar to aizsardzību</t>
  </si>
  <si>
    <t>Šķērsojums ar projekt.K1</t>
  </si>
  <si>
    <t>Šķērsojums ar projekt.Ū1</t>
  </si>
  <si>
    <t>Šķērsojums aresošo luksofora kabeli ar to aizsardzību</t>
  </si>
  <si>
    <t>Šķērsojums ar esošo  RG kabeli ar to aizsardzību</t>
  </si>
  <si>
    <t>Izpildmērījumi un izpilddokumentācijas sagatavošana, objekta nodošana ekspluatācija</t>
  </si>
  <si>
    <t>Karstā asfalta dilumkārtas AC11 surf (AADT j  pievestā 3501-5000) ieklāšana. Slāņa biezums 4cm. Segas konstrukcija 1a</t>
  </si>
  <si>
    <t>Karstā asfalta saistes kārtas AC22 bin (AADT j  kravas  1001-2000) ieklāšana. Slāņa biezums 6cm. Segas konstrukcija 1a</t>
  </si>
  <si>
    <t>Karstā asfalta apakškārtas AC32 base (AADT j,  kravas  1001-2000) ieklāšana. Slāņa biezums 10cm. Segas konstrukcija 1a</t>
  </si>
  <si>
    <t>Minerālmateriālu pamata virskārta, maisījums 0/45 magmatisko iežu šķembas. Slāņa biezums 12cm. Segas konstrukcija 1a</t>
  </si>
  <si>
    <t>Minerālmateriālu pamata virskārta, maisījums 0/45 LA=&lt;35 N-II klase. Slāņa biezums 10cm. Segas konstrukcija 1a</t>
  </si>
  <si>
    <t>Minerālmateriālu pamata apakškārta, maisījums 0/56 LA=&lt;35 N-III klase vai 0/63  LA=&lt;35 N-III klase. Slāņa biezums 15cm. Segas konstrukcija 1a</t>
  </si>
  <si>
    <t>Salizturīgās kārtas minerālmateriāli nestspējai ≥100 Mpa atbilstoši Ceļu specifikācijām 2019 p.5.1.4.2. Slāņa biezums 50cm. Segas konstrukcija 1a</t>
  </si>
  <si>
    <t>Karstā asfalta dilumkārtas AC11 surf (AADT j  pievestā  1501-3500) ieklāšana. Slāņa biezums 4cm. Segas konstrukcija 2a</t>
  </si>
  <si>
    <t>Karstā asfalta saistes kārtas AC22 bin (AADT j  kravas  501-1000) ieklāšana. Slāņa biezums 6cm. Segas konstrukcija 2a</t>
  </si>
  <si>
    <t>Karstā asfalta apakškārtas AC32 base (AADT j,  kravas  501-1000) ieklāšana. Slāņa biezums 8cm. Segas konstrukcija 2a</t>
  </si>
  <si>
    <t>Minerālmateriālu pamata virskārta, maisījums 0/45 LA=&lt;35 N-II klase. Slāņa biezums 10cm. Segas konstrukcija 2a</t>
  </si>
  <si>
    <t>Minerālmateriālu pamata apakškārta, maisījums 0/56 LA=&lt;40 N-III klase vai 0/45  LA=&lt;40 N-III klase. Slāņa biezums 15cm. Segas konstrukcija 2a</t>
  </si>
  <si>
    <t>Salizturīgās kārtas minerālmateriāli nestspējai ≥90 Mpa atbilstoši Ceļu specifikācijām 2019 p.5.1.4.2. Slāņa biezums 40cm. Segas konstrukcija 2a</t>
  </si>
  <si>
    <t>Zālāja atjaunošana: augu zeme, zālāju sēklas un mēslojums atb. Ceļu spacifikācijām 2019 p.4.6.4. Slāņa biezums 15cm</t>
  </si>
  <si>
    <t>Bortakmens demontāža un atjaunošana</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</si>
  <si>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</si>
  <si>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</si>
  <si>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</si>
  <si>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</si>
  <si>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</si>
  <si>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</si>
  <si>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</si>
  <si>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</si>
  <si>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</si>
  <si>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1.10</t>
  </si>
  <si>
    <t xml:space="preserve"> 1.11</t>
  </si>
  <si>
    <t xml:space="preserve"> 1.12</t>
  </si>
  <si>
    <t xml:space="preserve"> 1.13</t>
  </si>
  <si>
    <t xml:space="preserve"> 1.14</t>
  </si>
  <si>
    <t xml:space="preserve"> 1.15</t>
  </si>
  <si>
    <t xml:space="preserve"> 1.16</t>
  </si>
  <si>
    <t xml:space="preserve"> 1.17</t>
  </si>
  <si>
    <t xml:space="preserve"> 1.18</t>
  </si>
  <si>
    <t xml:space="preserve"> 1.19</t>
  </si>
  <si>
    <t xml:space="preserve"> 1.20</t>
  </si>
  <si>
    <t xml:space="preserve"> 1.21</t>
  </si>
  <si>
    <t xml:space="preserve"> 1.22</t>
  </si>
  <si>
    <t xml:space="preserve"> 1.23</t>
  </si>
  <si>
    <t xml:space="preserve"> 1.24</t>
  </si>
  <si>
    <t xml:space="preserve"> 1.25</t>
  </si>
  <si>
    <t xml:space="preserve"> 1.26</t>
  </si>
  <si>
    <t xml:space="preserve"> 1.27</t>
  </si>
  <si>
    <t xml:space="preserve"> 1.28</t>
  </si>
  <si>
    <t xml:space="preserve"> 1.29</t>
  </si>
  <si>
    <t xml:space="preserve"> 1.30</t>
  </si>
  <si>
    <t xml:space="preserve"> 1.31</t>
  </si>
  <si>
    <t xml:space="preserve"> 1.32</t>
  </si>
  <si>
    <t xml:space="preserve"> 1.33</t>
  </si>
  <si>
    <t xml:space="preserve"> 1.34</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</si>
  <si>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</si>
  <si>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</si>
  <si>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</si>
  <si>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</si>
  <si>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</si>
  <si>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</si>
  <si>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</si>
  <si>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</si>
  <si>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</si>
  <si>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2.10</t>
  </si>
  <si>
    <t xml:space="preserve"> 2.11</t>
  </si>
  <si>
    <t xml:space="preserve"> 2.12</t>
  </si>
  <si>
    <t xml:space="preserve"> 2.13</t>
  </si>
  <si>
    <t xml:space="preserve"> 2.14</t>
  </si>
  <si>
    <t xml:space="preserve"> 2.16</t>
  </si>
  <si>
    <t xml:space="preserve"> 2.17</t>
  </si>
  <si>
    <t xml:space="preserve"> 2.18</t>
  </si>
  <si>
    <t xml:space="preserve"> 2.19</t>
  </si>
  <si>
    <t xml:space="preserve"> 2.20</t>
  </si>
  <si>
    <t xml:space="preserve"> 2.21</t>
  </si>
  <si>
    <t xml:space="preserve"> 2.22</t>
  </si>
  <si>
    <t xml:space="preserve"> 2.23</t>
  </si>
  <si>
    <t xml:space="preserve"> 2.24</t>
  </si>
  <si>
    <t xml:space="preserve"> 2.25</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</si>
  <si>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</si>
  <si>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</si>
  <si>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</si>
  <si>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</si>
  <si>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</si>
  <si>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</si>
  <si>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</si>
  <si>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</si>
  <si>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</si>
  <si>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3.10</t>
  </si>
  <si>
    <t xml:space="preserve"> 3.11</t>
  </si>
  <si>
    <t xml:space="preserve"> 3.12</t>
  </si>
  <si>
    <t xml:space="preserve"> 3.13</t>
  </si>
  <si>
    <t xml:space="preserve"> 3.14</t>
  </si>
  <si>
    <t xml:space="preserve"> 3.15</t>
  </si>
  <si>
    <t xml:space="preserve"> 3.16</t>
  </si>
  <si>
    <t xml:space="preserve"> 3.17</t>
  </si>
  <si>
    <t xml:space="preserve"> 3.18</t>
  </si>
  <si>
    <t xml:space="preserve"> 3.19</t>
  </si>
  <si>
    <t>Vadības un automatizācijas sistēma</t>
  </si>
  <si>
    <t>Sadalne VAS, IP65 metāla korpusā, 1.72m augsta (no zemes), uzstādāma gruntī, komplektā ar pamatni, individuāli komplektētā atbilstoši ESS-VAS sadaļas rasējumiem</t>
  </si>
  <si>
    <t>Plūsmas mērītājs DN250 DN90 IP68 KROHNE
OPTIFLUX 2100 ar pārveidotāju IFC300W, 230V AC, Modbus RTU, komplektā ar kabeļiem, vai analogs</t>
  </si>
  <si>
    <t>Hidrostatiskais līmeņa mērītājs 0..10m, 4..20mA, IP68, komplektā ar kabeļi, E+H Waterpilot FMX21 vai analogs</t>
  </si>
  <si>
    <t>Līmeņa pludiņslēdzis Xylem ENM-10 komplektā ar kabeli vai analogs</t>
  </si>
  <si>
    <t>Kontrolkabelis 12x1mm² lokans</t>
  </si>
  <si>
    <t>Savienojumu kaste IP68</t>
  </si>
  <si>
    <t>DAUDZSTĀVU DAUDZDZĪVOKĻU DZĪVOJAMĀS ĒKAS ARĒNAS IELĀ 1, RĪGĀ, 1., 2., 3. UN 4.KĀRTA</t>
  </si>
  <si>
    <t>RĪGA, ARĒNAS IELA 1</t>
  </si>
  <si>
    <t>ŪDENSVADS Ū1, SADZĪVES KANALIZĀCIJA K1 UN SADZĪVES SPIEDKANALIZĀCIJA KS1</t>
  </si>
  <si>
    <t>VADĪBAS UN AUTOMATIZĀCIJAS SISTĒMA</t>
  </si>
  <si>
    <t>Tāme sastādīta 2024.gada tirgus cenās, pamatojoties uz UKT daļas rasējumiem.</t>
  </si>
  <si>
    <t>Tāme sastādīta 2024.gada tirgus cenās, pamatojoties uz ESS-VAS daļas rasējumiem.</t>
  </si>
  <si>
    <t>kpl</t>
  </si>
  <si>
    <t>Noslēgtapa, OD75, PN10</t>
  </si>
  <si>
    <t>Šķērsojums ar esošo  gāzesvadu ar to aizsardzību</t>
  </si>
  <si>
    <t>Trejgabals DN160</t>
  </si>
  <si>
    <t>Līkums  45° Dn/OD160</t>
  </si>
  <si>
    <t>Aizbaznis DN160</t>
  </si>
  <si>
    <t>Aizbaznis DN200</t>
  </si>
  <si>
    <t xml:space="preserve">Šķērsojums ar projekt KS1 </t>
  </si>
  <si>
    <t>Šķērsojums ar esošo.EL kabeļu zonu ar to aizsardzību</t>
  </si>
  <si>
    <t>Šķērsojums ar esošo.Latvenergo kabeli ar to aizsardzību</t>
  </si>
  <si>
    <t>Noslēgatloks un vitņatieņi (TER) ar stiprinājuma detaļām</t>
  </si>
  <si>
    <t>Aukstā ūdens mērītājs Dn15 Zenner ar saskrūvi, Qnom=2.5m3/h, Qmax=3.0m3/h</t>
  </si>
  <si>
    <t>Parēja DN25/DN15</t>
  </si>
  <si>
    <t>Lodveida ventilis ar ārējo vītni DN15</t>
  </si>
  <si>
    <t>Mehaniskais filtrs DN15</t>
  </si>
  <si>
    <t>Parēja EM OD160/90</t>
  </si>
  <si>
    <t>Teleskopiskais pazemes hidrants DN100 PN16 komplektā ar:                                                                                                                                 - īscaurule DN100 ar atlokiem h=0.2-1.00m hidranta iebūves augstuma regulēšanai (1.gab.);- skalotu oļu drenāža fr.8-16mm ģeotekstila ieslēgumā Vmin=0.25m3 hidranta drenāžas caurulei;- betona pamatne, izmēri ne mazāk kā: h=0.08m, s=0.2m2 
- - PP D630 gofrēta caurule L=700m ar betona pamatni h=150mm, gumijas manžeti</t>
  </si>
  <si>
    <t>Ūdensvada nospraušana</t>
  </si>
  <si>
    <t xml:space="preserve">Ūdensapgādes(EVOPIPES- ULTRASTRESS TRACER vai ekvivalents) PE caurule  OD110 PE100-RC SDR 17  PN10 ar aizsargslānī iebūvētu signālkabeli  (tai skaitā hidrauliskā pārbaude,trases nospraušana, uzmērīšana, skalošana un citi saistītie darbi). Izbūve ar tranšejas metodi, dziļumā līdz 2.5m </t>
  </si>
  <si>
    <t>Dzelsbetona akas DN1500 montāža tranšejā (tai skaitā: pamatnes noblīvēšana ieblietējot šķembas, dzelzsbetona akas elementu montāža, cauruļu iestrāde montējot aizsargčaulas,regulēšanas gredzenu, lūku, apkopes kāpšļu montāža, akas dzelzsbetona elementu hidroizolācija utml, , ar kāpšļiem, PH aizsardzība, cauruļu aizsarguzmavām, regulēšanas gredzeni vai apbetonējumu ap lūku 0.714m</t>
  </si>
  <si>
    <t xml:space="preserve">Kaļamā ķeta kape ar atbalsta plāksni zem kapes, kas atbilst EN-124:2002 ar minimālo iekšējo diametru 160 mm, ar "RŪ" simboliku </t>
  </si>
  <si>
    <t>Stacionāra tipa kaļamā ķeta lūka D500 (slodzes klase D400) ar PEH teleskopiska cauruli, ar iestrādatu SIA "Rīgas ūdens" logo</t>
  </si>
  <si>
    <t>Stacionāra tipa 40 tn ķeta lūka, ar noslēdzamu vāku atbilstoši LVS EN 124 prasībām un "RŪ" simboliku un fiksējošām atsperēm, enģiem, blīvgumiju ar U-profilu, ar iespēju uzstādīt slēdzeni</t>
  </si>
  <si>
    <t>Kanalizācijas nospraušana</t>
  </si>
  <si>
    <t>Peldošana tipa 40 tn ķeta lūku, ar noslēdzamu vāku atbilstoši LVS EN 124 prasībām un "RŪ" simboliku un fiksējošām atsperēm, blīvgumiju</t>
  </si>
  <si>
    <t>Stacionāra tipa 40 tn ķeta lūku, ar noslēdzamu vāku atbilstoši LVS EN 124 prasībām un "RŪ" simboliku un fiksējošām atsperēm, enģiem, blīvgumiju ar U-profilu, ar iespēju uzstādīt slēdzeni</t>
  </si>
  <si>
    <t>Dzelsbetona akas DN1500 montāža tranšejā (tai skaitā: pamatnes noblīvēšana ieblietējot šķembas, dzelzsbetona akas elementu montāža, cauruļu iestrāde montējot aizsargčaulas,regulēšanas gredzenu, lūku, apkopes kāpšļu montāža, akas dzelzsbetona elementu hidroizolācija un noteces uztvērējbedres izbūve  utml, ar kāpšļiem, PH aizsardzība, cauruļu aizsarguzmavām, regulēšanas gredzeni vai apbetonējumu ap lūku 0.714m3</t>
  </si>
  <si>
    <t>Dzelsbetona spiediena dzēšana aka DN1500 montāža tranšejā (tai skaitā: pamatnes noblīvēšana ieblietējot šķembas, dzelzsbetona akas elementu montāža, cauruļu iestrāde montējot aizsargčaulas,regulēšanas gredzenu, lūku, apkopes kāpšļu montāža, akas dzelzsbetona elementu hidroizolācija utml, ar kāpšļiem, PH aizsardzība, cauruļu aizsarguzmavām, regulēšanas gredzeni vai apbetonējumu ap lūku 0.714m3</t>
  </si>
  <si>
    <t>Dzelsbetona akas DN1000 montāža tranšejā (tai skaitā: pamatnes noblīvēšana ieblietējot šķembas, dzelzsbetona akas elementu montāža, cauruļu iestrāde montējot aizsargčaulas,regulēšanas gredzenu, lūku, apkopes kāpšļu montāža, akas dzelzsbetona elementu hidroizolācija utm, ar kāpšļiem, PH aizsardzība, cauruļu aizsarguzmavām, regulēšanas gredzeni vai apbetonējumu ap lūku 0.714m</t>
  </si>
  <si>
    <t>Dzelsbetona akas DN1500 montāža tranšejā (tai skaitā: pamatnes noblīvēšana ieblietējot šķembas, dzelzsbetona akas elementu montāža, cauruļu iestrāde montējot aizsargčaulas,regulēšanas gredzenu, lūku, apkopes kāpšļu montāža, akas dzelzsbetona elementu hidroizolācija utml, ar kāpšļiem, PH aizsardzība, cauruļu aizsarguzmavām, regulēšanas gredzeni vai apbetonējumu ap lūku 0.714m</t>
  </si>
  <si>
    <t>HDPE rūpnieciski ražota sadzīves kanalizācijas sūkņu stacija  no stikla šķiedras armēta polimērmateriāla DN1500mm  un to uzstādīšana bruģā sēgumā, ieplūde/izplūde OD200, 2xOD90 un to apsaiste atbilstoši UKT-09 rasējumam. Sūkņu automātiskai vadībai paredzēt automātiku ar līmeņa pludiņslēdžiem: ieslēgšanas, izslēgšanas, avārijas līmeņu mērīšanai.Vadības ierīci paredzēts izvietot blakus sūkņu stacijai apsildāmā āra skapī ar pēdu. Paredzēt gofrētu cauruli OD110 no sūkņu stacijas kabeļu ievadiem līdz skapim. un to apsaiste atbilstoši UKT-09 rasējumam. 
        (Būvniekam uz vietas būs nepieciešams uzstādīt sūkņu staciju ar sūkņiem iekšā un ievilkt divus kabeļus no sūkņiem un trīs plūdiņiem caur sūkņu stacijas kabeļu ievadiem tālāk caur gofrēto cauruli līdz skapim), t.sk.:</t>
  </si>
  <si>
    <t>Esošas akas parvietošana</t>
  </si>
  <si>
    <t>gab</t>
  </si>
  <si>
    <t>Bruģa seguma demontāža un atjaunošana</t>
  </si>
  <si>
    <t>Asfaltaseguma pilnīga damontāža ar izrakšanu, utilizāciju (tranšejas vietā)</t>
  </si>
  <si>
    <t>Asfalta frēžēšana, hvid=10cm,  un asfalta utilizēšana</t>
  </si>
  <si>
    <t>Asfalta frēžēšana, hvid=4cm,  un asfalta utilizēšana</t>
  </si>
  <si>
    <t xml:space="preserve">Satiksmes organizācija </t>
  </si>
  <si>
    <t xml:space="preserve">Pazemes ūdensvada servisa aizbīdnis DN65 PN16, ar stiepes noturīgiem uzmavu savienojumiem PE caurulēm, pagarinātājkātu (fiksēta garuma atslēgstienis)  </t>
  </si>
  <si>
    <t xml:space="preserve"> 1.35</t>
  </si>
  <si>
    <t xml:space="preserve"> 1.36</t>
  </si>
  <si>
    <t xml:space="preserve"> 1.37</t>
  </si>
  <si>
    <t xml:space="preserve"> 1.38</t>
  </si>
  <si>
    <t xml:space="preserve"> 2.15</t>
  </si>
  <si>
    <t xml:space="preserve"> 2.26</t>
  </si>
  <si>
    <t xml:space="preserve"> 2.27</t>
  </si>
  <si>
    <t xml:space="preserve"> 2.28</t>
  </si>
  <si>
    <t xml:space="preserve"> 2.29</t>
  </si>
  <si>
    <t xml:space="preserve"> 2.30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</si>
  <si>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</si>
  <si>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</si>
  <si>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</si>
  <si>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</si>
  <si>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</si>
  <si>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</si>
  <si>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</si>
  <si>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</si>
  <si>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</si>
  <si>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4.10</t>
  </si>
  <si>
    <t xml:space="preserve"> 4.11</t>
  </si>
  <si>
    <t xml:space="preserve"> 4.12</t>
  </si>
  <si>
    <t xml:space="preserve"> 4.13</t>
  </si>
  <si>
    <t xml:space="preserve"> 4.14</t>
  </si>
  <si>
    <t xml:space="preserve"> 4.15</t>
  </si>
  <si>
    <t xml:space="preserve"> 4.16</t>
  </si>
  <si>
    <t xml:space="preserve"> 4.17</t>
  </si>
  <si>
    <t xml:space="preserve"> 4.18</t>
  </si>
  <si>
    <t xml:space="preserve"> 4.19</t>
  </si>
  <si>
    <t xml:space="preserve"> 4.20</t>
  </si>
  <si>
    <t xml:space="preserve"> 4.21</t>
  </si>
  <si>
    <t xml:space="preserve"> 4.22</t>
  </si>
  <si>
    <t xml:space="preserve"> 4.23</t>
  </si>
  <si>
    <t xml:space="preserve"> 4.24</t>
  </si>
  <si>
    <t xml:space="preserve"> 4.25</t>
  </si>
  <si>
    <t xml:space="preserve"> 4.26</t>
  </si>
  <si>
    <t xml:space="preserve"> 4.27</t>
  </si>
  <si>
    <t xml:space="preserve"> 4.28</t>
  </si>
  <si>
    <t xml:space="preserve"> 4.29</t>
  </si>
  <si>
    <t xml:space="preserve"> 4.30</t>
  </si>
  <si>
    <t xml:space="preserve"> 4.31</t>
  </si>
  <si>
    <t xml:space="preserve"> 4.32</t>
  </si>
  <si>
    <t xml:space="preserve"> 4.33</t>
  </si>
  <si>
    <t xml:space="preserve"> 4.34</t>
  </si>
  <si>
    <t xml:space="preserve"> 4.35</t>
  </si>
  <si>
    <t xml:space="preserve"> 4.36</t>
  </si>
  <si>
    <t xml:space="preserve"> 4.37</t>
  </si>
  <si>
    <t xml:space="preserve"> 4.38</t>
  </si>
  <si>
    <t xml:space="preserve"> 4.39</t>
  </si>
  <si>
    <t xml:space="preserve"> 4.40</t>
  </si>
  <si>
    <t xml:space="preserve"> 4.41</t>
  </si>
  <si>
    <t xml:space="preserve"> 4.42</t>
  </si>
  <si>
    <t xml:space="preserve"> 4.43</t>
  </si>
  <si>
    <t xml:space="preserve"> 4.44</t>
  </si>
  <si>
    <t xml:space="preserve"> 4.45</t>
  </si>
  <si>
    <t xml:space="preserve"> 4.46</t>
  </si>
  <si>
    <t xml:space="preserve"> 4.47</t>
  </si>
  <si>
    <t xml:space="preserve"> 4.48</t>
  </si>
  <si>
    <t xml:space="preserve"> 4.49</t>
  </si>
  <si>
    <t xml:space="preserve"> 4.50</t>
  </si>
  <si>
    <t xml:space="preserve"> 4.51</t>
  </si>
  <si>
    <t xml:space="preserve"> 4.52</t>
  </si>
  <si>
    <t xml:space="preserve"> 4.53</t>
  </si>
  <si>
    <t xml:space="preserve"> 4.54</t>
  </si>
  <si>
    <t xml:space="preserve"> 4.55</t>
  </si>
  <si>
    <t xml:space="preserve"> 4.56</t>
  </si>
  <si>
    <t xml:space="preserve"> 4.57</t>
  </si>
  <si>
    <t xml:space="preserve"> 4.58</t>
  </si>
  <si>
    <t xml:space="preserve"> 4.59</t>
  </si>
  <si>
    <t xml:space="preserve"> 4.60</t>
  </si>
  <si>
    <t xml:space="preserve"> 4.61</t>
  </si>
  <si>
    <t xml:space="preserve"> 4.62</t>
  </si>
  <si>
    <t xml:space="preserve"> 4.63</t>
  </si>
  <si>
    <t xml:space="preserve"> 4.64</t>
  </si>
  <si>
    <t xml:space="preserve"> 4.65</t>
  </si>
  <si>
    <t xml:space="preserve"> 4.66</t>
  </si>
  <si>
    <t xml:space="preserve"> 4.67</t>
  </si>
  <si>
    <t xml:space="preserve"> 4.68</t>
  </si>
  <si>
    <t xml:space="preserve"> 4.69</t>
  </si>
  <si>
    <t xml:space="preserve"> 4.70</t>
  </si>
  <si>
    <t xml:space="preserve"> 4.71</t>
  </si>
  <si>
    <t xml:space="preserve"> 4.72</t>
  </si>
  <si>
    <t>UKT TĪKLI, 1.KĀRTA</t>
  </si>
  <si>
    <t>UKT TĪKLI, 3.KĀRTA</t>
  </si>
  <si>
    <t>KOPSAVILKUMA APRĒĶINS  Nr. 3</t>
  </si>
  <si>
    <t>UKT TĪKLI, 4.KĀRTA</t>
  </si>
  <si>
    <t>KOPSAVILKUMA APRĒĶINS  Nr. 4</t>
  </si>
  <si>
    <t xml:space="preserve"> 1-1(4)</t>
  </si>
  <si>
    <t>LOKĀLĀ TĀME Nr.1-1(4)</t>
  </si>
  <si>
    <t>LOKĀLĀ TĀME Nr.1-1(3)</t>
  </si>
  <si>
    <t xml:space="preserve"> 1-1(3)</t>
  </si>
  <si>
    <t>LOKĀLĀ TĀME Nr.1-1(1)</t>
  </si>
  <si>
    <t>Aizbāznis DN160</t>
  </si>
  <si>
    <t>Aizbāznis DN200</t>
  </si>
  <si>
    <t>Sadzīves kanalizācija K1 (perspektīvais pieslēgums)</t>
  </si>
  <si>
    <t>Sadzīves spiedkanalizācija KS1, (tai skaitā izbūvets posms J.Diķmaņa iela)</t>
  </si>
  <si>
    <t>Pāreja DN200/DN150 PN16</t>
  </si>
  <si>
    <t>Uzmavu pāreja PE/MET OD32/DN25</t>
  </si>
  <si>
    <t>Zemes darbi (KS1), (tai skaita izbūvets posms J.Diķmaņa iela)</t>
  </si>
  <si>
    <t>Sadzīves spiedkanalizācija KS1 (izbūvets posms J.Dikmaņa ielā atsevišķi)</t>
  </si>
  <si>
    <t xml:space="preserve"> 5.1</t>
  </si>
  <si>
    <t>Zemes darbi (KS1), (izbūvets posms J.Diķmaņa ielā atsevišķi)</t>
  </si>
  <si>
    <t xml:space="preserve"> 5.2</t>
  </si>
  <si>
    <t xml:space="preserve"> 5.3</t>
  </si>
  <si>
    <t xml:space="preserve"> 5.4</t>
  </si>
  <si>
    <t xml:space="preserve"> 5.5</t>
  </si>
  <si>
    <t xml:space="preserve"> 5.6</t>
  </si>
  <si>
    <t xml:space="preserve"> 5.7</t>
  </si>
  <si>
    <t xml:space="preserve"> 5.8</t>
  </si>
  <si>
    <t xml:space="preserve"> 5.9</t>
  </si>
  <si>
    <t>3.Būvniecības kārta</t>
  </si>
  <si>
    <t>4.Būvniecības kārta</t>
  </si>
  <si>
    <t xml:space="preserve"> 1-1(1)</t>
  </si>
  <si>
    <t xml:space="preserve"> 1-2(1)</t>
  </si>
  <si>
    <t>LOKĀLĀ TĀME Nr.1-2(1)</t>
  </si>
  <si>
    <t>Sastādīja:</t>
  </si>
  <si>
    <t>(paraksts, tā atšifrējums un datums)</t>
  </si>
  <si>
    <t>Pārbaudīja:</t>
  </si>
  <si>
    <t>Tiešās izmaksas kopā, t. sk. darba devēja sociālais nodoklis (%)</t>
  </si>
  <si>
    <t>Tiešās izmaksas kopā, t. sk. darba devēja sociālais nodoklis(%)</t>
  </si>
  <si>
    <t>Piezīmes:
1. Finanšu piedāvājumā jāiekļauj darbaspēka,  būvizstrādājumu,  mehānismu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</si>
  <si>
    <t>Virsizdevumi __%</t>
  </si>
  <si>
    <t>Peļņa __%</t>
  </si>
  <si>
    <r>
      <t>Tāmes tiešās izmaksas</t>
    </r>
    <r>
      <rPr>
        <i/>
        <sz val="11"/>
        <rFont val="Times New Roman"/>
        <family val="1"/>
        <charset val="186"/>
      </rPr>
      <t xml:space="preserve"> euro</t>
    </r>
    <r>
      <rPr>
        <sz val="11"/>
        <rFont val="Times New Roman"/>
        <family val="1"/>
        <charset val="186"/>
      </rPr>
      <t xml:space="preserve"> bez PVN</t>
    </r>
  </si>
  <si>
    <r>
      <t>m</t>
    </r>
    <r>
      <rPr>
        <vertAlign val="superscript"/>
        <sz val="10"/>
        <rFont val="Times New Roman"/>
        <family val="1"/>
        <charset val="186"/>
      </rPr>
      <t>3</t>
    </r>
  </si>
  <si>
    <r>
      <t xml:space="preserve">Par kopējo summu, </t>
    </r>
    <r>
      <rPr>
        <i/>
        <sz val="11"/>
        <rFont val="Times New Roman"/>
        <family val="1"/>
        <charset val="186"/>
      </rPr>
      <t>euro</t>
    </r>
  </si>
  <si>
    <r>
      <t>Tāmes izmaksas (</t>
    </r>
    <r>
      <rPr>
        <i/>
        <sz val="10"/>
        <rFont val="Times New Roman"/>
        <family val="1"/>
        <charset val="186"/>
      </rPr>
      <t>euro)</t>
    </r>
  </si>
  <si>
    <r>
      <t>Darba alga (</t>
    </r>
    <r>
      <rPr>
        <i/>
        <sz val="10"/>
        <rFont val="Times New Roman"/>
        <family val="1"/>
        <charset val="186"/>
      </rPr>
      <t>euro</t>
    </r>
    <r>
      <rPr>
        <sz val="10"/>
        <rFont val="Times New Roman"/>
        <family val="1"/>
        <charset val="186"/>
      </rPr>
      <t>)</t>
    </r>
  </si>
  <si>
    <r>
      <t>Būvizstrādājumi  (</t>
    </r>
    <r>
      <rPr>
        <i/>
        <sz val="10"/>
        <rFont val="Times New Roman"/>
        <family val="1"/>
        <charset val="186"/>
      </rPr>
      <t>euro</t>
    </r>
    <r>
      <rPr>
        <sz val="10"/>
        <rFont val="Times New Roman"/>
        <family val="1"/>
        <charset val="186"/>
      </rPr>
      <t xml:space="preserve">) </t>
    </r>
  </si>
  <si>
    <r>
      <t>Mehānismi (</t>
    </r>
    <r>
      <rPr>
        <i/>
        <sz val="10"/>
        <rFont val="Times New Roman"/>
        <family val="1"/>
        <charset val="186"/>
      </rPr>
      <t>euro</t>
    </r>
    <r>
      <rPr>
        <sz val="10"/>
        <rFont val="Times New Roman"/>
        <family val="1"/>
        <charset val="186"/>
      </rPr>
      <t>)</t>
    </r>
  </si>
  <si>
    <r>
      <t>m</t>
    </r>
    <r>
      <rPr>
        <vertAlign val="superscript"/>
        <sz val="10"/>
        <rFont val="Times New Roman"/>
        <family val="1"/>
        <charset val="186"/>
      </rPr>
      <t>2</t>
    </r>
  </si>
  <si>
    <r>
      <t>Objekta izmaksas (</t>
    </r>
    <r>
      <rPr>
        <i/>
        <sz val="10"/>
        <rFont val="Times New Roman"/>
        <family val="1"/>
        <charset val="186"/>
      </rPr>
      <t>euro</t>
    </r>
    <r>
      <rPr>
        <sz val="10"/>
        <rFont val="Times New Roman"/>
        <family val="1"/>
        <charset val="186"/>
      </rPr>
      <t xml:space="preserve">) </t>
    </r>
  </si>
  <si>
    <t>Maksa par ceļa elementu lietošanu saskaņā ar  Rīgas domes 12.07.2023. lēmumu Nr.RD-23-2771-lē “Par nomas maksas noteikšanu par ceļa elementu lietošanu Rīgas valstspilsētas pašvaldības administratīvajā teritorijā”</t>
  </si>
  <si>
    <t>Maksa par autostāvvietu teritorijas izmantošanu</t>
  </si>
  <si>
    <t xml:space="preserve">Piezīmes
1. Sagatavojot Finanšu piedāvājumu, Pretendentam ir jāņem vērā, ka būvdarbu izpildei nepieciešamos materiālus (būvizstrādājumus) – lūku pārsedzes (tikai ķeta elementus) un kapes (komplektā ar apakšējo atbalsta plātni) ar SIA “Rīgas ūdens” logo – nodrošina Pasūtītājs. Pretendentam Finanšu piedāvājumā šo materiālu izmaksas jāparedz EUR 0,00 vērtībā.
2.Finanšu piedāvājumā jāiekļauj darbaspēka, materiālu, iekārtu, aprīkojuma un visu citu iespējamo Darbu izpildes izdevumu izmaksas. Pretendents nav tiesīgs Finanšu piedāvājuma tāmi papildināt ar jaunām izmaksu pozīcijām vai dzēst esošās izmaksu pozīcijas.
3. Finanšu piedāvājumā aprēķinus jāveic formulās ar noapaļojumu divi cipari aiz komata (jāizmanto funkcija “round”).
4. Finanšu piedāvājumā vienības cenas algas izmaksas aprēķinu jāveic pēc formulas “laika norma x stundas likme = alga”.
5. Finanšu piedāvājumā katras pozīcijas algas, būvizstrādājumu un mehānismu kopējās izmaksas aprēķinu jāveic pēc formulas “kopējais apjoms x vienības izmaksas”."		</t>
  </si>
  <si>
    <t xml:space="preserve">Piezīmes
1. Sagatavojot Finanšu piedāvājumu, Pretendentam ir jāņem vērā, ka būvdarbu izpildei nepieciešamos materiālus (būvizstrādājumus) – lūku pārsedzes (tikai ķeta elementus) un kapes (komplektā ar apakšējo atbalsta plātni) ar SIA “Rīgas ūdens” logo – nodrošina Pasūtītājs. Pretendentam Finanšu piedāvājumā šo materiālu izmaksas jāparedz EUR 0,00 vērtībā.
2.Finanšu piedāvājumā jāiekļauj darbaspēka, materiālu, iekārtu, aprīkojuma un visu citu iespējamo Darbu izpildes izdevumu izmaksas. Pretendents nav tiesīgs Finanšu piedāvājuma tāmi papildināt ar jaunām izmaksu pozīcijām vai dzēst esošās izmaksu pozīcijas.
3. Finanšu piedāvājumā aprēķinus jāveic formulās ar noapaļojumu divi cipari aiz komata (jāizmanto funkcija “round”).
4. Finanšu piedāvājumā vienības cenas algas izmaksas aprēķinu jāveic pēc formulas “laika norma x stundas likme = alga”.
5. Finanšu piedāvājumā katras pozīcijas algas, būvizstrādājumu un mehānismu kopējās izmaksas aprēķinu jāveic pēc formulas “kopējais apjoms x vienības izmaksas”."	</t>
  </si>
  <si>
    <t xml:space="preserve">Piezīmes
1.Finanšu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algas izmaksas aprēķinu jāveic pēc formulas “laika norma x stundas likme = alga”.
4. Finanšu piedāvājumā katras pozīcijas algas, būvizstrādājumu un mehānismu kopējās izmaksas aprēķinu jāveic pēc formulas “kopējais apjoms x vienības izmaksas”."		</t>
  </si>
  <si>
    <t xml:space="preserve">Tāme sastādīta: </t>
  </si>
  <si>
    <t>KOPĀ EUR bez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</si>
</sst>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2" x14ac:knownFonts="1">
    <font>
      <sz val="10"/>
      <name val="Arial"/>
      <charset val="186"/>
    </font>
    <font>
      <sz val="8"/>
      <name val="Arial"/>
      <family val="2"/>
      <charset val="186"/>
    </font>
    <font>
      <sz val="10"/>
      <name val="Arial"/>
      <family val="2"/>
    </font>
    <font>
      <sz val="10"/>
      <color indexed="64"/>
      <name val="Arial"/>
      <family val="2"/>
      <charset val="186"/>
    </font>
    <font>
      <sz val="10"/>
      <name val="Arial"/>
      <family val="2"/>
      <charset val="186"/>
    </font>
    <font>
      <sz val="10"/>
      <color indexed="8"/>
      <name val="Arial"/>
      <family val="2"/>
      <charset val="186"/>
    </font>
    <font>
      <sz val="10"/>
      <color indexed="8"/>
      <name val="MS Sans Serif"/>
      <family val="2"/>
      <charset val="186"/>
    </font>
    <font>
      <sz val="8"/>
      <name val="Arial"/>
      <family val="2"/>
    </font>
    <font>
      <sz val="10"/>
      <name val="Times New Roman"/>
      <family val="1"/>
      <charset val="186"/>
    </font>
    <font>
      <sz val="10"/>
      <name val="Arial"/>
      <family val="2"/>
      <charset val="204"/>
    </font>
    <font>
      <b/>
      <sz val="10"/>
      <name val="Times New Roman"/>
      <family val="1"/>
      <charset val="186"/>
    </font>
    <font>
      <sz val="11"/>
      <name val="Times New Roman"/>
      <family val="1"/>
      <charset val="186"/>
    </font>
    <font>
      <b/>
      <sz val="11"/>
      <name val="Times New Roman"/>
      <family val="1"/>
      <charset val="186"/>
    </font>
    <font>
      <i/>
      <sz val="11"/>
      <name val="Times New Roman"/>
      <family val="1"/>
      <charset val="186"/>
    </font>
    <font>
      <b/>
      <i/>
      <sz val="9"/>
      <name val="Times New Roman"/>
      <family val="1"/>
      <charset val="186"/>
    </font>
    <font>
      <i/>
      <sz val="10"/>
      <name val="Times New Roman"/>
      <family val="1"/>
      <charset val="186"/>
    </font>
    <font>
      <sz val="10"/>
      <color theme="1"/>
      <name val="Times New Roman"/>
      <family val="1"/>
      <charset val="186"/>
    </font>
    <font>
      <vertAlign val="superscript"/>
      <sz val="10"/>
      <name val="Times New Roman"/>
      <family val="1"/>
      <charset val="186"/>
    </font>
    <font>
      <i/>
      <u/>
      <sz val="10"/>
      <name val="Times New Roman"/>
      <family val="1"/>
      <charset val="186"/>
    </font>
    <font>
      <u/>
      <sz val="10"/>
      <name val="Times New Roman"/>
      <family val="1"/>
      <charset val="186"/>
    </font>
    <font>
      <sz val="11"/>
      <color theme="1"/>
      <name val="Times New Roman"/>
      <family val="1"/>
      <charset val="186"/>
    </font>
    <font>
      <b/>
      <u/>
      <sz val="10"/>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right/>
      <top style="thin">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s>
  <cellStyleXfs count="11">
    <xf numFmtId="0" fontId="0" fillId="0" borderId="0"/>
    <xf numFmtId="0" fontId="2" fillId="0" borderId="0"/>
    <xf numFmtId="0" fontId="2" fillId="0" borderId="0"/>
    <xf numFmtId="0" fontId="2" fillId="0" borderId="0"/>
    <xf numFmtId="0" fontId="3" fillId="0" borderId="0"/>
    <xf numFmtId="164" fontId="4" fillId="0" borderId="0" applyFont="0" applyFill="0" applyBorder="0" applyAlignment="0" applyProtection="0"/>
    <xf numFmtId="0" fontId="4" fillId="0" borderId="0"/>
    <xf numFmtId="0" fontId="5" fillId="0" borderId="0"/>
    <xf numFmtId="0" fontId="5" fillId="0" borderId="0"/>
    <xf numFmtId="0" fontId="6" fillId="0" borderId="0"/>
    <xf numFmtId="0" fontId="9" fillId="0" borderId="0">
      <alignment vertical="center"/>
    </xf>
  </cellStyleXfs>
  <cellXfs count="229">
    <xf numFmtId="0" fontId="0" fillId="0" borderId="0" xfId="0"/>
    <xf numFmtId="0" fontId="8" fillId="3" borderId="0" xfId="0" applyFont="1" applyFill="1" applyAlignment="1">
      <alignment horizontal="center" vertical="top"/>
    </xf>
    <xf numFmtId="0" fontId="8" fillId="3" borderId="0" xfId="0" applyFont="1" applyFill="1" applyAlignment="1">
      <alignment horizontal="center" vertical="top" wrapText="1"/>
    </xf>
    <xf numFmtId="0" fontId="8" fillId="3" borderId="0" xfId="0" applyFont="1" applyFill="1" applyAlignment="1">
      <alignment vertical="top"/>
    </xf>
    <xf numFmtId="2" fontId="8" fillId="3" borderId="0" xfId="0" applyNumberFormat="1" applyFont="1" applyFill="1" applyAlignment="1">
      <alignment vertical="top"/>
    </xf>
    <xf numFmtId="0" fontId="8" fillId="3" borderId="0" xfId="0" applyFont="1" applyFill="1"/>
    <xf numFmtId="0" fontId="8" fillId="0" borderId="0" xfId="0" applyFont="1"/>
    <xf numFmtId="0" fontId="10" fillId="3" borderId="0" xfId="0" applyFont="1" applyFill="1" applyAlignment="1">
      <alignment vertical="top"/>
    </xf>
    <xf numFmtId="0" fontId="11" fillId="2" borderId="0" xfId="0" applyFont="1" applyFill="1" applyAlignment="1">
      <alignment horizontal="left" vertical="top"/>
    </xf>
    <xf numFmtId="0" fontId="8" fillId="2" borderId="0" xfId="0" applyFont="1" applyFill="1" applyAlignment="1">
      <alignment horizontal="center" vertical="top" wrapText="1"/>
    </xf>
    <xf numFmtId="0" fontId="11" fillId="0" borderId="0" xfId="0" applyFont="1" applyAlignment="1">
      <alignment vertical="top"/>
    </xf>
    <xf numFmtId="0" fontId="8" fillId="2" borderId="0" xfId="0" applyFont="1" applyFill="1" applyAlignment="1">
      <alignment horizontal="center" vertical="top"/>
    </xf>
    <xf numFmtId="0" fontId="8" fillId="2" borderId="0" xfId="0" applyFont="1" applyFill="1" applyAlignment="1">
      <alignment vertical="top"/>
    </xf>
    <xf numFmtId="2" fontId="8" fillId="2" borderId="0" xfId="0" applyNumberFormat="1" applyFont="1" applyFill="1" applyAlignment="1">
      <alignment vertical="top"/>
    </xf>
    <xf numFmtId="0" fontId="8" fillId="2" borderId="0" xfId="0" applyFont="1" applyFill="1"/>
    <xf numFmtId="0" fontId="12" fillId="0" borderId="0" xfId="0" applyFont="1" applyAlignment="1">
      <alignment vertical="top"/>
    </xf>
    <xf numFmtId="0" fontId="10" fillId="2" borderId="0" xfId="0" applyFont="1" applyFill="1" applyAlignment="1">
      <alignment horizontal="left" vertical="top"/>
    </xf>
    <xf numFmtId="0" fontId="8" fillId="2" borderId="0" xfId="0" applyFont="1" applyFill="1" applyAlignment="1">
      <alignment vertical="top" wrapText="1"/>
    </xf>
    <xf numFmtId="2" fontId="11" fillId="2" borderId="0" xfId="0" applyNumberFormat="1" applyFont="1" applyFill="1" applyAlignment="1">
      <alignment horizontal="right" vertical="top"/>
    </xf>
    <xf numFmtId="2" fontId="14" fillId="2" borderId="0" xfId="0" applyNumberFormat="1" applyFont="1" applyFill="1" applyAlignment="1">
      <alignment horizontal="center"/>
    </xf>
    <xf numFmtId="0" fontId="11" fillId="0" borderId="0" xfId="0" applyFont="1" applyAlignment="1">
      <alignment horizontal="left" vertical="top"/>
    </xf>
    <xf numFmtId="0" fontId="8" fillId="0" borderId="0" xfId="0" applyFont="1" applyAlignment="1">
      <alignment vertical="center"/>
    </xf>
    <xf numFmtId="0" fontId="8" fillId="4" borderId="1" xfId="0" applyFont="1" applyFill="1" applyBorder="1" applyAlignment="1">
      <alignment horizontal="center" vertical="center" textRotation="90" wrapText="1"/>
    </xf>
    <xf numFmtId="2" fontId="8" fillId="4" borderId="1" xfId="0" applyNumberFormat="1" applyFont="1" applyFill="1" applyBorder="1" applyAlignment="1">
      <alignment horizontal="center" vertical="center" textRotation="90" wrapText="1"/>
    </xf>
    <xf numFmtId="2" fontId="8" fillId="4" borderId="13" xfId="0" applyNumberFormat="1" applyFont="1" applyFill="1" applyBorder="1" applyAlignment="1">
      <alignment horizontal="center" vertical="center" textRotation="90" wrapText="1"/>
    </xf>
    <xf numFmtId="0" fontId="15" fillId="4" borderId="28" xfId="0" applyFont="1" applyFill="1" applyBorder="1" applyAlignment="1">
      <alignment horizontal="center" vertical="top"/>
    </xf>
    <xf numFmtId="0" fontId="15" fillId="4" borderId="15" xfId="0" applyFont="1" applyFill="1" applyBorder="1" applyAlignment="1">
      <alignment horizontal="center" vertical="top" wrapText="1"/>
    </xf>
    <xf numFmtId="0" fontId="15" fillId="4" borderId="15" xfId="0" applyFont="1" applyFill="1" applyBorder="1" applyAlignment="1">
      <alignment horizontal="center" vertical="top"/>
    </xf>
    <xf numFmtId="0" fontId="15" fillId="4" borderId="16" xfId="0" applyFont="1" applyFill="1" applyBorder="1" applyAlignment="1">
      <alignment horizontal="center" vertical="top" wrapText="1"/>
    </xf>
    <xf numFmtId="0" fontId="8" fillId="0" borderId="12" xfId="0" applyFont="1" applyBorder="1" applyAlignment="1">
      <alignment horizontal="center" vertical="center"/>
    </xf>
    <xf numFmtId="0" fontId="10"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3" xfId="0" applyFont="1" applyBorder="1" applyAlignment="1">
      <alignment horizontal="right" vertical="center"/>
    </xf>
    <xf numFmtId="2" fontId="8" fillId="0" borderId="3" xfId="0" applyNumberFormat="1" applyFont="1" applyBorder="1" applyAlignment="1">
      <alignment horizontal="right" vertical="center"/>
    </xf>
    <xf numFmtId="2" fontId="8" fillId="0" borderId="3" xfId="0" applyNumberFormat="1" applyFont="1" applyBorder="1" applyAlignment="1">
      <alignment vertical="center"/>
    </xf>
    <xf numFmtId="2" fontId="8" fillId="0" borderId="18" xfId="0" applyNumberFormat="1" applyFont="1" applyBorder="1" applyAlignment="1">
      <alignment vertical="center"/>
    </xf>
    <xf numFmtId="0" fontId="8" fillId="0" borderId="27"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xf>
    <xf numFmtId="2" fontId="8" fillId="0" borderId="1" xfId="0" applyNumberFormat="1" applyFont="1" applyBorder="1" applyAlignment="1">
      <alignment vertical="center"/>
    </xf>
    <xf numFmtId="2" fontId="8" fillId="0" borderId="13" xfId="0" applyNumberFormat="1" applyFont="1" applyBorder="1" applyAlignment="1">
      <alignment vertical="center"/>
    </xf>
    <xf numFmtId="0" fontId="8" fillId="0" borderId="28" xfId="0" applyFont="1" applyBorder="1" applyAlignment="1">
      <alignment horizontal="center" vertical="center"/>
    </xf>
    <xf numFmtId="0" fontId="8" fillId="0" borderId="15" xfId="0" applyFont="1" applyBorder="1" applyAlignment="1">
      <alignment horizontal="left" vertical="center" wrapText="1"/>
    </xf>
    <xf numFmtId="0" fontId="8" fillId="0" borderId="15" xfId="0" applyFont="1" applyBorder="1" applyAlignment="1">
      <alignment horizontal="center" vertical="center" wrapText="1"/>
    </xf>
    <xf numFmtId="2" fontId="8" fillId="0" borderId="15" xfId="0" applyNumberFormat="1" applyFont="1" applyBorder="1" applyAlignment="1">
      <alignment horizontal="right" vertical="center"/>
    </xf>
    <xf numFmtId="2" fontId="8" fillId="0" borderId="15" xfId="0" applyNumberFormat="1" applyFont="1" applyBorder="1" applyAlignment="1">
      <alignment vertical="center"/>
    </xf>
    <xf numFmtId="2" fontId="8" fillId="0" borderId="16" xfId="0" applyNumberFormat="1" applyFont="1" applyBorder="1" applyAlignment="1">
      <alignment vertical="center"/>
    </xf>
    <xf numFmtId="0" fontId="8" fillId="0" borderId="0" xfId="0" applyFont="1" applyAlignment="1">
      <alignment horizontal="center" vertical="top"/>
    </xf>
    <xf numFmtId="0" fontId="8" fillId="0" borderId="0" xfId="0" applyFont="1" applyAlignment="1">
      <alignment horizontal="center" vertical="top" wrapText="1"/>
    </xf>
    <xf numFmtId="0" fontId="8" fillId="0" borderId="0" xfId="0" applyFont="1" applyAlignment="1">
      <alignment vertical="top" wrapText="1"/>
    </xf>
    <xf numFmtId="0" fontId="8" fillId="0" borderId="0" xfId="0" applyFont="1" applyAlignment="1">
      <alignment vertical="top"/>
    </xf>
    <xf numFmtId="2" fontId="8" fillId="0" borderId="0" xfId="0" applyNumberFormat="1" applyFont="1" applyAlignment="1">
      <alignment vertical="top"/>
    </xf>
    <xf numFmtId="2" fontId="8" fillId="0" borderId="0" xfId="0" applyNumberFormat="1" applyFont="1" applyAlignment="1">
      <alignment horizontal="right" vertical="top"/>
    </xf>
    <xf numFmtId="2" fontId="10" fillId="0" borderId="21" xfId="0" applyNumberFormat="1" applyFont="1" applyBorder="1" applyAlignment="1">
      <alignment vertical="top"/>
    </xf>
    <xf numFmtId="2" fontId="10" fillId="0" borderId="22" xfId="0" applyNumberFormat="1" applyFont="1" applyBorder="1" applyAlignment="1">
      <alignment vertical="top"/>
    </xf>
    <xf numFmtId="2" fontId="10" fillId="0" borderId="23" xfId="0" applyNumberFormat="1" applyFont="1" applyBorder="1"/>
    <xf numFmtId="2" fontId="10" fillId="0" borderId="0" xfId="0" applyNumberFormat="1" applyFont="1" applyAlignment="1">
      <alignment vertical="top"/>
    </xf>
    <xf numFmtId="2" fontId="10" fillId="0" borderId="0" xfId="0" applyNumberFormat="1" applyFont="1"/>
    <xf numFmtId="0" fontId="8" fillId="0" borderId="0" xfId="10" applyFont="1" applyAlignment="1">
      <alignment wrapText="1"/>
    </xf>
    <xf numFmtId="0" fontId="8" fillId="0" borderId="0" xfId="10" applyFont="1" applyAlignment="1">
      <alignment horizontal="left" wrapText="1"/>
    </xf>
    <xf numFmtId="0" fontId="8" fillId="0" borderId="0" xfId="10" applyFont="1" applyAlignment="1">
      <alignment horizontal="left"/>
    </xf>
    <xf numFmtId="0" fontId="8" fillId="0" borderId="4" xfId="10" applyFont="1" applyBorder="1" applyAlignment="1">
      <alignment horizontal="right" wrapText="1"/>
    </xf>
    <xf numFmtId="0" fontId="8" fillId="3" borderId="4" xfId="10" applyFont="1" applyFill="1" applyBorder="1">
      <alignment vertical="center"/>
    </xf>
    <xf numFmtId="0" fontId="8" fillId="0" borderId="4" xfId="0" applyFont="1" applyBorder="1" applyAlignment="1">
      <alignment wrapText="1"/>
    </xf>
    <xf numFmtId="0" fontId="8" fillId="0" borderId="4" xfId="0" applyFont="1" applyBorder="1"/>
    <xf numFmtId="0" fontId="8" fillId="0" borderId="0" xfId="10" applyFont="1">
      <alignment vertical="center"/>
    </xf>
    <xf numFmtId="0" fontId="8" fillId="0" borderId="0" xfId="10" applyFont="1" applyAlignment="1">
      <alignment horizontal="center" wrapText="1"/>
    </xf>
    <xf numFmtId="0" fontId="16" fillId="0" borderId="0" xfId="0" applyFont="1"/>
    <xf numFmtId="0" fontId="16" fillId="0" borderId="4" xfId="0" applyFont="1" applyBorder="1"/>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0" fontId="8" fillId="0" borderId="15" xfId="0" applyFont="1" applyBorder="1" applyAlignment="1">
      <alignment horizontal="center" vertical="center"/>
    </xf>
    <xf numFmtId="0" fontId="8" fillId="4" borderId="14" xfId="0" applyFont="1" applyFill="1" applyBorder="1" applyAlignment="1">
      <alignment horizontal="center" vertical="top"/>
    </xf>
    <xf numFmtId="0" fontId="8" fillId="4" borderId="15" xfId="0" applyFont="1" applyFill="1" applyBorder="1" applyAlignment="1">
      <alignment horizontal="center" vertical="top" wrapText="1"/>
    </xf>
    <xf numFmtId="0" fontId="8" fillId="4" borderId="15" xfId="0" applyFont="1" applyFill="1" applyBorder="1" applyAlignment="1">
      <alignment horizontal="center" vertical="top"/>
    </xf>
    <xf numFmtId="0" fontId="8" fillId="4" borderId="16" xfId="0" applyFont="1" applyFill="1" applyBorder="1" applyAlignment="1">
      <alignment horizontal="center" vertical="top" wrapText="1"/>
    </xf>
    <xf numFmtId="0" fontId="8" fillId="0" borderId="17" xfId="0" applyFont="1" applyBorder="1" applyAlignment="1">
      <alignment horizontal="center" vertical="center"/>
    </xf>
    <xf numFmtId="0" fontId="10"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right" vertical="center"/>
    </xf>
    <xf numFmtId="2" fontId="8" fillId="3" borderId="3" xfId="0" applyNumberFormat="1" applyFont="1" applyFill="1" applyBorder="1" applyAlignment="1">
      <alignment horizontal="right" vertical="center"/>
    </xf>
    <xf numFmtId="2" fontId="8" fillId="3" borderId="3" xfId="0" applyNumberFormat="1" applyFont="1" applyFill="1" applyBorder="1" applyAlignment="1">
      <alignment vertical="center"/>
    </xf>
    <xf numFmtId="2" fontId="8" fillId="3" borderId="18" xfId="0" applyNumberFormat="1" applyFont="1" applyFill="1" applyBorder="1" applyAlignment="1">
      <alignment vertical="center"/>
    </xf>
    <xf numFmtId="0" fontId="8" fillId="0" borderId="19" xfId="0" applyFont="1" applyBorder="1" applyAlignment="1">
      <alignment horizontal="center" vertical="center"/>
    </xf>
    <xf numFmtId="0" fontId="10"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right" vertical="center"/>
    </xf>
    <xf numFmtId="2" fontId="8" fillId="3" borderId="1" xfId="0" applyNumberFormat="1" applyFont="1" applyFill="1" applyBorder="1" applyAlignment="1">
      <alignment horizontal="right" vertical="center"/>
    </xf>
    <xf numFmtId="2" fontId="8" fillId="3" borderId="1" xfId="0" applyNumberFormat="1" applyFont="1" applyFill="1" applyBorder="1" applyAlignment="1">
      <alignment vertical="center"/>
    </xf>
    <xf numFmtId="2" fontId="8" fillId="3" borderId="13" xfId="0" applyNumberFormat="1" applyFont="1" applyFill="1" applyBorder="1" applyAlignment="1">
      <alignment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18" fillId="3" borderId="1" xfId="0" applyFont="1" applyFill="1" applyBorder="1" applyAlignment="1">
      <alignment horizontal="left" vertical="center" wrapText="1"/>
    </xf>
    <xf numFmtId="0" fontId="8" fillId="0" borderId="20" xfId="0" applyFont="1" applyBorder="1" applyAlignment="1">
      <alignment horizontal="center" vertical="center"/>
    </xf>
    <xf numFmtId="0" fontId="8" fillId="3" borderId="1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8" fillId="3" borderId="15" xfId="0" applyFont="1" applyFill="1" applyBorder="1" applyAlignment="1">
      <alignment horizontal="center" vertical="center"/>
    </xf>
    <xf numFmtId="2" fontId="8" fillId="3" borderId="15" xfId="0" applyNumberFormat="1" applyFont="1" applyFill="1" applyBorder="1" applyAlignment="1">
      <alignment horizontal="right" vertical="center"/>
    </xf>
    <xf numFmtId="2" fontId="8" fillId="3" borderId="15" xfId="0" applyNumberFormat="1" applyFont="1" applyFill="1" applyBorder="1" applyAlignment="1">
      <alignment vertical="center"/>
    </xf>
    <xf numFmtId="2" fontId="8" fillId="3" borderId="16" xfId="0" applyNumberFormat="1" applyFont="1" applyFill="1" applyBorder="1" applyAlignment="1">
      <alignment vertical="center"/>
    </xf>
    <xf numFmtId="0" fontId="8" fillId="3" borderId="0" xfId="0" applyFont="1" applyFill="1" applyAlignment="1">
      <alignment vertical="top" wrapText="1"/>
    </xf>
    <xf numFmtId="0" fontId="11" fillId="3" borderId="0" xfId="0" applyFont="1" applyFill="1" applyAlignment="1">
      <alignment horizontal="left" vertical="top"/>
    </xf>
    <xf numFmtId="0" fontId="11" fillId="3" borderId="0" xfId="0" applyFont="1" applyFill="1" applyAlignment="1">
      <alignment vertical="top"/>
    </xf>
    <xf numFmtId="0" fontId="12" fillId="3" borderId="0" xfId="0" applyFont="1" applyFill="1" applyAlignment="1">
      <alignment vertical="top"/>
    </xf>
    <xf numFmtId="17" fontId="10" fillId="3" borderId="0" xfId="0" applyNumberFormat="1" applyFont="1" applyFill="1" applyAlignment="1">
      <alignment horizontal="left" vertical="top"/>
    </xf>
    <xf numFmtId="2" fontId="19" fillId="3" borderId="0" xfId="0" applyNumberFormat="1" applyFont="1" applyFill="1" applyAlignment="1">
      <alignment vertical="top"/>
    </xf>
    <xf numFmtId="2" fontId="8" fillId="3" borderId="0" xfId="0" applyNumberFormat="1" applyFont="1" applyFill="1" applyAlignment="1">
      <alignment vertical="top" wrapText="1"/>
    </xf>
    <xf numFmtId="2" fontId="8" fillId="4" borderId="1" xfId="0" applyNumberFormat="1" applyFont="1" applyFill="1" applyBorder="1" applyAlignment="1">
      <alignment horizontal="center" vertical="center" wrapText="1"/>
    </xf>
    <xf numFmtId="0" fontId="15" fillId="4" borderId="16" xfId="0" applyFont="1" applyFill="1" applyBorder="1" applyAlignment="1">
      <alignment horizontal="center" vertical="top"/>
    </xf>
    <xf numFmtId="0" fontId="8" fillId="0" borderId="14"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horizontal="left" vertical="center" wrapText="1"/>
    </xf>
    <xf numFmtId="4" fontId="8" fillId="0" borderId="29" xfId="0" applyNumberFormat="1" applyFont="1" applyBorder="1" applyAlignment="1">
      <alignment horizontal="right" vertical="center" wrapText="1"/>
    </xf>
    <xf numFmtId="4" fontId="8" fillId="0" borderId="29" xfId="0" applyNumberFormat="1" applyFont="1" applyBorder="1" applyAlignment="1">
      <alignment horizontal="right" vertical="center"/>
    </xf>
    <xf numFmtId="4" fontId="8" fillId="0" borderId="30" xfId="0" applyNumberFormat="1" applyFont="1" applyBorder="1" applyAlignment="1">
      <alignment vertical="center"/>
    </xf>
    <xf numFmtId="4" fontId="8" fillId="0" borderId="0" xfId="0" applyNumberFormat="1" applyFont="1" applyAlignment="1">
      <alignment vertical="center"/>
    </xf>
    <xf numFmtId="0" fontId="10" fillId="0" borderId="0" xfId="0" applyFont="1" applyAlignment="1">
      <alignment horizontal="center" vertical="top"/>
    </xf>
    <xf numFmtId="0" fontId="10" fillId="0" borderId="34" xfId="0" applyFont="1" applyBorder="1" applyAlignment="1">
      <alignment horizontal="right" vertical="top" wrapText="1"/>
    </xf>
    <xf numFmtId="4" fontId="10" fillId="0" borderId="26" xfId="0" applyNumberFormat="1" applyFont="1" applyBorder="1" applyAlignment="1">
      <alignment horizontal="right" vertical="top" wrapText="1"/>
    </xf>
    <xf numFmtId="4" fontId="10" fillId="0" borderId="0" xfId="0" applyNumberFormat="1" applyFont="1" applyBorder="1" applyAlignment="1">
      <alignment horizontal="right" vertical="top"/>
    </xf>
    <xf numFmtId="4" fontId="10" fillId="0" borderId="0" xfId="0" applyNumberFormat="1" applyFont="1" applyBorder="1" applyAlignment="1">
      <alignment vertical="top"/>
    </xf>
    <xf numFmtId="4" fontId="10" fillId="0" borderId="0" xfId="0" applyNumberFormat="1" applyFont="1"/>
    <xf numFmtId="0" fontId="10" fillId="0" borderId="0" xfId="0" applyFont="1"/>
    <xf numFmtId="0" fontId="10" fillId="0" borderId="19" xfId="0" applyFont="1" applyBorder="1" applyAlignment="1">
      <alignment horizontal="right" vertical="top" wrapText="1"/>
    </xf>
    <xf numFmtId="4" fontId="8" fillId="0" borderId="13" xfId="0" applyNumberFormat="1" applyFont="1" applyBorder="1" applyAlignment="1">
      <alignment vertical="top" wrapText="1"/>
    </xf>
    <xf numFmtId="4" fontId="8" fillId="0" borderId="0" xfId="0" applyNumberFormat="1" applyFont="1" applyAlignment="1">
      <alignment horizontal="center" vertical="top"/>
    </xf>
    <xf numFmtId="4" fontId="8" fillId="0" borderId="0" xfId="0" applyNumberFormat="1" applyFont="1" applyAlignment="1">
      <alignment vertical="top"/>
    </xf>
    <xf numFmtId="4" fontId="8" fillId="0" borderId="0" xfId="0" applyNumberFormat="1" applyFont="1"/>
    <xf numFmtId="0" fontId="15" fillId="0" borderId="19" xfId="0" applyFont="1" applyBorder="1" applyAlignment="1">
      <alignment horizontal="right" vertical="top" wrapText="1"/>
    </xf>
    <xf numFmtId="0" fontId="10" fillId="0" borderId="20" xfId="0" applyFont="1" applyBorder="1" applyAlignment="1">
      <alignment horizontal="right" vertical="top" wrapText="1"/>
    </xf>
    <xf numFmtId="4" fontId="10" fillId="0" borderId="16" xfId="0" applyNumberFormat="1" applyFont="1" applyBorder="1" applyAlignment="1">
      <alignment vertical="top" wrapText="1"/>
    </xf>
    <xf numFmtId="0" fontId="20" fillId="0" borderId="0" xfId="0" applyFont="1"/>
    <xf numFmtId="0" fontId="8" fillId="0" borderId="0" xfId="0" applyFont="1" applyAlignment="1">
      <alignment wrapText="1"/>
    </xf>
    <xf numFmtId="0" fontId="8" fillId="3" borderId="12"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4" xfId="0" applyFont="1" applyFill="1" applyBorder="1" applyAlignment="1">
      <alignment horizontal="center" vertical="center"/>
    </xf>
    <xf numFmtId="0" fontId="10" fillId="3" borderId="25" xfId="0" applyFont="1" applyFill="1" applyBorder="1" applyAlignment="1">
      <alignment horizontal="left" vertical="center" wrapText="1"/>
    </xf>
    <xf numFmtId="0" fontId="8" fillId="3" borderId="25" xfId="0" applyFont="1" applyFill="1" applyBorder="1" applyAlignment="1">
      <alignment horizontal="center" vertical="center" wrapText="1"/>
    </xf>
    <xf numFmtId="0" fontId="8" fillId="3" borderId="25" xfId="0" applyFont="1" applyFill="1" applyBorder="1" applyAlignment="1">
      <alignment horizontal="center" vertical="center"/>
    </xf>
    <xf numFmtId="2" fontId="8" fillId="3" borderId="25" xfId="0" applyNumberFormat="1" applyFont="1" applyFill="1" applyBorder="1" applyAlignment="1">
      <alignment horizontal="right" vertical="center"/>
    </xf>
    <xf numFmtId="2" fontId="8" fillId="3" borderId="25" xfId="0" applyNumberFormat="1" applyFont="1" applyFill="1" applyBorder="1" applyAlignment="1">
      <alignment vertical="center"/>
    </xf>
    <xf numFmtId="2" fontId="8" fillId="3" borderId="26" xfId="0" applyNumberFormat="1" applyFont="1" applyFill="1" applyBorder="1" applyAlignment="1">
      <alignment vertical="center"/>
    </xf>
    <xf numFmtId="0" fontId="8" fillId="3" borderId="1" xfId="3" applyFont="1" applyFill="1" applyBorder="1" applyAlignment="1">
      <alignment horizontal="left" vertical="center" wrapText="1"/>
    </xf>
    <xf numFmtId="49" fontId="8" fillId="3" borderId="1" xfId="6" applyNumberFormat="1" applyFont="1" applyFill="1" applyBorder="1" applyAlignment="1">
      <alignment horizontal="left" vertical="center" wrapText="1"/>
    </xf>
    <xf numFmtId="1" fontId="8" fillId="3" borderId="1" xfId="7" applyNumberFormat="1" applyFont="1" applyFill="1" applyBorder="1" applyAlignment="1">
      <alignment horizontal="center" vertical="center" wrapText="1"/>
    </xf>
    <xf numFmtId="0" fontId="8" fillId="3" borderId="1" xfId="0" applyFont="1" applyFill="1" applyBorder="1" applyAlignment="1">
      <alignment vertical="center"/>
    </xf>
    <xf numFmtId="0" fontId="8" fillId="3" borderId="1" xfId="4" applyFont="1" applyFill="1" applyBorder="1" applyAlignment="1">
      <alignment horizontal="left" vertical="center" wrapText="1"/>
    </xf>
    <xf numFmtId="0" fontId="8" fillId="3" borderId="1" xfId="3" applyFont="1" applyFill="1" applyBorder="1" applyAlignment="1">
      <alignment horizontal="center" vertical="center" wrapText="1"/>
    </xf>
    <xf numFmtId="0" fontId="8" fillId="3" borderId="1" xfId="2" applyFont="1" applyFill="1" applyBorder="1" applyAlignment="1">
      <alignment horizontal="left" vertical="center" wrapText="1"/>
    </xf>
    <xf numFmtId="0" fontId="8" fillId="3" borderId="1" xfId="0" applyFont="1" applyFill="1" applyBorder="1" applyAlignment="1">
      <alignment horizontal="left" vertical="top" wrapText="1"/>
    </xf>
    <xf numFmtId="0" fontId="8" fillId="3" borderId="15" xfId="0" applyFont="1" applyFill="1" applyBorder="1" applyAlignment="1">
      <alignment horizontal="left" vertical="top" wrapText="1"/>
    </xf>
    <xf numFmtId="0" fontId="8" fillId="3" borderId="4" xfId="10" applyFont="1" applyFill="1" applyBorder="1" applyAlignment="1">
      <alignment horizontal="center" vertical="center"/>
    </xf>
    <xf numFmtId="0" fontId="16" fillId="0" borderId="4" xfId="0" applyFont="1" applyBorder="1" applyAlignment="1">
      <alignment horizontal="center"/>
    </xf>
    <xf numFmtId="0" fontId="15" fillId="4" borderId="32" xfId="0" applyFont="1" applyFill="1" applyBorder="1" applyAlignment="1">
      <alignment horizontal="center" vertical="top"/>
    </xf>
    <xf numFmtId="0" fontId="15" fillId="4" borderId="2" xfId="0" applyFont="1" applyFill="1" applyBorder="1" applyAlignment="1">
      <alignment horizontal="center" vertical="top"/>
    </xf>
    <xf numFmtId="0" fontId="15" fillId="4" borderId="2" xfId="0" applyFont="1" applyFill="1" applyBorder="1" applyAlignment="1">
      <alignment horizontal="center" vertical="top" wrapText="1"/>
    </xf>
    <xf numFmtId="0" fontId="15" fillId="4" borderId="33" xfId="0" applyFont="1" applyFill="1" applyBorder="1" applyAlignment="1">
      <alignment horizontal="center" vertical="top"/>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5" xfId="0" applyFont="1" applyBorder="1" applyAlignment="1">
      <alignment horizontal="left" vertical="center" wrapText="1"/>
    </xf>
    <xf numFmtId="4" fontId="8" fillId="0" borderId="25" xfId="0" applyNumberFormat="1" applyFont="1" applyBorder="1" applyAlignment="1">
      <alignment horizontal="right" vertical="center" wrapText="1"/>
    </xf>
    <xf numFmtId="4" fontId="8" fillId="0" borderId="25" xfId="0" applyNumberFormat="1" applyFont="1" applyBorder="1" applyAlignment="1">
      <alignment horizontal="right" vertical="center"/>
    </xf>
    <xf numFmtId="4" fontId="8" fillId="0" borderId="26" xfId="0" applyNumberFormat="1" applyFont="1" applyBorder="1" applyAlignment="1">
      <alignment vertical="center"/>
    </xf>
    <xf numFmtId="0" fontId="8" fillId="0" borderId="2" xfId="0" applyFont="1" applyBorder="1" applyAlignment="1">
      <alignment horizontal="left" vertical="center" wrapText="1"/>
    </xf>
    <xf numFmtId="4" fontId="8" fillId="0" borderId="2" xfId="0" applyNumberFormat="1" applyFont="1" applyBorder="1" applyAlignment="1">
      <alignment horizontal="right" vertical="center" wrapText="1"/>
    </xf>
    <xf numFmtId="4" fontId="8" fillId="0" borderId="15" xfId="0" applyNumberFormat="1" applyFont="1" applyBorder="1" applyAlignment="1">
      <alignment horizontal="right" vertical="center"/>
    </xf>
    <xf numFmtId="4" fontId="8" fillId="0" borderId="16" xfId="0" applyNumberFormat="1" applyFont="1" applyBorder="1" applyAlignment="1">
      <alignment vertical="center"/>
    </xf>
    <xf numFmtId="0" fontId="10" fillId="0" borderId="24" xfId="0" applyFont="1" applyBorder="1" applyAlignment="1">
      <alignment horizontal="right" vertical="top" wrapText="1"/>
    </xf>
    <xf numFmtId="0" fontId="10" fillId="0" borderId="27" xfId="0" applyFont="1" applyBorder="1" applyAlignment="1">
      <alignment horizontal="right" vertical="top" wrapText="1"/>
    </xf>
    <xf numFmtId="0" fontId="15" fillId="0" borderId="27" xfId="0" applyFont="1" applyBorder="1" applyAlignment="1">
      <alignment horizontal="right" vertical="top" wrapText="1"/>
    </xf>
    <xf numFmtId="0" fontId="10" fillId="0" borderId="28" xfId="0" applyFont="1" applyBorder="1" applyAlignment="1">
      <alignment horizontal="right" vertical="top" wrapText="1"/>
    </xf>
    <xf numFmtId="0" fontId="10" fillId="0" borderId="0" xfId="0" applyFont="1" applyAlignment="1">
      <alignment horizontal="left" vertical="top"/>
    </xf>
    <xf numFmtId="0" fontId="8" fillId="0" borderId="3" xfId="0" applyFont="1" applyBorder="1" applyAlignment="1">
      <alignment horizontal="center" vertical="center"/>
    </xf>
    <xf numFmtId="0" fontId="8" fillId="0" borderId="3" xfId="0" applyFont="1" applyBorder="1" applyAlignment="1">
      <alignment horizontal="left" vertical="center" wrapText="1"/>
    </xf>
    <xf numFmtId="4" fontId="8" fillId="0" borderId="18" xfId="0" applyNumberFormat="1" applyFont="1" applyBorder="1" applyAlignment="1">
      <alignment vertical="center" wrapText="1"/>
    </xf>
    <xf numFmtId="4" fontId="8" fillId="0" borderId="13" xfId="0" applyNumberFormat="1" applyFont="1" applyBorder="1" applyAlignment="1">
      <alignment vertical="center" wrapText="1"/>
    </xf>
    <xf numFmtId="0" fontId="8" fillId="0" borderId="28" xfId="0" applyFont="1" applyBorder="1" applyAlignment="1">
      <alignment horizontal="center" vertical="top"/>
    </xf>
    <xf numFmtId="0" fontId="8" fillId="0" borderId="15" xfId="0" applyFont="1" applyBorder="1" applyAlignment="1">
      <alignment horizontal="center" vertical="top"/>
    </xf>
    <xf numFmtId="0" fontId="10" fillId="0" borderId="15" xfId="0" applyFont="1" applyBorder="1" applyAlignment="1">
      <alignment horizontal="right" vertical="top" wrapText="1"/>
    </xf>
    <xf numFmtId="0" fontId="10" fillId="0" borderId="21" xfId="0" applyFont="1" applyBorder="1" applyAlignment="1">
      <alignment horizontal="right" vertical="top" wrapText="1"/>
    </xf>
    <xf numFmtId="4" fontId="8" fillId="0" borderId="31" xfId="0" applyNumberFormat="1" applyFont="1" applyBorder="1" applyAlignment="1">
      <alignment vertical="top" wrapText="1"/>
    </xf>
    <xf numFmtId="0" fontId="10" fillId="0" borderId="0" xfId="0" applyFont="1" applyAlignment="1">
      <alignment horizontal="right" vertical="top" wrapText="1"/>
    </xf>
    <xf numFmtId="2" fontId="8" fillId="3" borderId="1" xfId="0" applyNumberFormat="1" applyFont="1" applyFill="1" applyBorder="1" applyAlignment="1">
      <alignment horizontal="center" vertical="center"/>
    </xf>
    <xf numFmtId="2" fontId="8" fillId="3" borderId="15" xfId="0" applyNumberFormat="1" applyFont="1" applyFill="1" applyBorder="1" applyAlignment="1">
      <alignment horizontal="center" vertical="center"/>
    </xf>
    <xf numFmtId="2" fontId="8" fillId="3" borderId="1" xfId="5" applyNumberFormat="1" applyFont="1" applyFill="1" applyBorder="1" applyAlignment="1">
      <alignment horizontal="center" vertical="center" wrapText="1"/>
    </xf>
    <xf numFmtId="2" fontId="8" fillId="3" borderId="1" xfId="8" applyNumberFormat="1" applyFont="1" applyFill="1" applyBorder="1" applyAlignment="1">
      <alignment horizontal="center" vertical="center" wrapText="1"/>
    </xf>
    <xf numFmtId="2" fontId="8" fillId="3" borderId="1" xfId="9" applyNumberFormat="1" applyFont="1" applyFill="1" applyBorder="1" applyAlignment="1">
      <alignment horizontal="center" vertical="center"/>
    </xf>
    <xf numFmtId="2" fontId="8" fillId="3" borderId="1" xfId="8" applyNumberFormat="1" applyFont="1" applyFill="1" applyBorder="1" applyAlignment="1">
      <alignment horizontal="center" vertical="center"/>
    </xf>
    <xf numFmtId="3" fontId="8" fillId="3" borderId="1" xfId="5" applyNumberFormat="1" applyFont="1" applyFill="1" applyBorder="1" applyAlignment="1">
      <alignment horizontal="center" vertical="center" wrapText="1"/>
    </xf>
    <xf numFmtId="0" fontId="8" fillId="0" borderId="5" xfId="10" applyFont="1" applyBorder="1" applyAlignment="1">
      <alignment horizontal="center" wrapText="1"/>
    </xf>
    <xf numFmtId="0" fontId="21" fillId="0" borderId="0" xfId="0" applyFont="1" applyAlignment="1">
      <alignment horizontal="center" vertical="top"/>
    </xf>
    <xf numFmtId="0" fontId="8" fillId="4" borderId="24" xfId="0" applyFont="1" applyFill="1" applyBorder="1" applyAlignment="1">
      <alignment horizontal="center" vertical="center" textRotation="90"/>
    </xf>
    <xf numFmtId="0" fontId="8" fillId="4" borderId="27" xfId="0" applyFont="1" applyFill="1" applyBorder="1" applyAlignment="1">
      <alignment horizontal="center" vertical="center" textRotation="90"/>
    </xf>
    <xf numFmtId="0" fontId="8" fillId="4" borderId="26"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5" xfId="0" applyFont="1" applyFill="1" applyBorder="1" applyAlignment="1">
      <alignment horizontal="center" vertical="center" textRotation="90"/>
    </xf>
    <xf numFmtId="0" fontId="8" fillId="4" borderId="1" xfId="0" applyFont="1" applyFill="1" applyBorder="1" applyAlignment="1">
      <alignment horizontal="center" vertical="center" textRotation="90"/>
    </xf>
    <xf numFmtId="0" fontId="12" fillId="0" borderId="0" xfId="0" applyFont="1" applyAlignment="1">
      <alignment horizontal="left" vertical="top" wrapText="1"/>
    </xf>
    <xf numFmtId="0" fontId="8" fillId="0" borderId="0" xfId="0" applyFont="1" applyAlignment="1">
      <alignment horizontal="left" vertical="center" wrapText="1"/>
    </xf>
    <xf numFmtId="0" fontId="12" fillId="3" borderId="0" xfId="0" applyFont="1" applyFill="1" applyAlignment="1">
      <alignment horizontal="left" vertical="top" wrapText="1"/>
    </xf>
    <xf numFmtId="2" fontId="8" fillId="4" borderId="26" xfId="0" applyNumberFormat="1" applyFont="1" applyFill="1" applyBorder="1" applyAlignment="1">
      <alignment horizontal="center" vertical="center" textRotation="90" wrapText="1"/>
    </xf>
    <xf numFmtId="2" fontId="8" fillId="4" borderId="13" xfId="0" applyNumberFormat="1" applyFont="1" applyFill="1" applyBorder="1" applyAlignment="1">
      <alignment horizontal="center" vertical="center" textRotation="90" wrapText="1"/>
    </xf>
    <xf numFmtId="0" fontId="11" fillId="4" borderId="25" xfId="0" applyFont="1" applyFill="1" applyBorder="1" applyAlignment="1">
      <alignment horizontal="center" vertical="center"/>
    </xf>
    <xf numFmtId="0" fontId="8" fillId="0" borderId="0" xfId="10" applyFont="1" applyBorder="1" applyAlignment="1">
      <alignment horizontal="center" wrapText="1"/>
    </xf>
    <xf numFmtId="0" fontId="8" fillId="0" borderId="0" xfId="0" applyFont="1" applyAlignment="1">
      <alignment horizontal="left" wrapText="1"/>
    </xf>
    <xf numFmtId="0" fontId="11" fillId="4" borderId="26" xfId="0" applyFont="1" applyFill="1" applyBorder="1" applyAlignment="1">
      <alignment horizontal="center" vertical="center"/>
    </xf>
    <xf numFmtId="0" fontId="8" fillId="4" borderId="25" xfId="0" applyFont="1" applyFill="1" applyBorder="1" applyAlignment="1">
      <alignment horizontal="center" vertical="center" textRotation="90" wrapText="1"/>
    </xf>
    <xf numFmtId="0" fontId="8" fillId="4" borderId="1" xfId="0" applyFont="1" applyFill="1" applyBorder="1" applyAlignment="1">
      <alignment horizontal="center" vertical="center" textRotation="90" wrapText="1"/>
    </xf>
    <xf numFmtId="0" fontId="11" fillId="4" borderId="2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8" fillId="0" borderId="0" xfId="0" applyFont="1" applyAlignment="1">
      <alignment horizontal="left" vertical="top" wrapText="1"/>
    </xf>
    <xf numFmtId="0" fontId="8" fillId="3" borderId="0" xfId="0" applyFont="1" applyFill="1" applyAlignment="1">
      <alignment horizontal="left" vertical="center"/>
    </xf>
    <xf numFmtId="0" fontId="8" fillId="3" borderId="0" xfId="0" applyFont="1" applyFill="1" applyAlignment="1">
      <alignment horizontal="left" vertical="center" wrapText="1"/>
    </xf>
    <xf numFmtId="0" fontId="8" fillId="4" borderId="6" xfId="0" applyFont="1" applyFill="1" applyBorder="1" applyAlignment="1">
      <alignment horizontal="center" vertical="center" textRotation="90"/>
    </xf>
    <xf numFmtId="0" fontId="8" fillId="4" borderId="12" xfId="0" applyFont="1" applyFill="1" applyBorder="1" applyAlignment="1">
      <alignment horizontal="center" vertical="center" textRotation="90"/>
    </xf>
    <xf numFmtId="0" fontId="11" fillId="4" borderId="7"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8" fillId="4" borderId="7" xfId="0" applyFont="1" applyFill="1" applyBorder="1" applyAlignment="1">
      <alignment horizontal="center" vertical="center" textRotation="90" wrapText="1"/>
    </xf>
    <xf numFmtId="0" fontId="8" fillId="4" borderId="3" xfId="0" applyFont="1" applyFill="1" applyBorder="1" applyAlignment="1">
      <alignment horizontal="center" vertical="center" textRotation="90" wrapText="1"/>
    </xf>
    <xf numFmtId="0" fontId="8" fillId="4" borderId="7" xfId="0" applyFont="1" applyFill="1" applyBorder="1" applyAlignment="1">
      <alignment horizontal="center" vertical="center" textRotation="90"/>
    </xf>
    <xf numFmtId="0" fontId="8" fillId="4" borderId="3" xfId="0" applyFont="1" applyFill="1" applyBorder="1" applyAlignment="1">
      <alignment horizontal="center" vertical="center" textRotation="90"/>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cellXfs>
  <cellStyles count="11">
    <cellStyle name="Komats" xfId="5" builtinId="3"/>
    <cellStyle name="Normal 2" xfId="3" xr:uid="{00000000-0005-0000-0000-000002000000}"/>
    <cellStyle name="Normal 3" xfId="10" xr:uid="{CD72EAAE-5638-4C72-898E-E4787310BD04}"/>
    <cellStyle name="Normal 5" xfId="8" xr:uid="{00000000-0005-0000-0000-000003000000}"/>
    <cellStyle name="Normal 8" xfId="4" xr:uid="{00000000-0005-0000-0000-000004000000}"/>
    <cellStyle name="Normal 9" xfId="7" xr:uid="{00000000-0005-0000-0000-000005000000}"/>
    <cellStyle name="Normal_Bill x.1" xfId="6" xr:uid="{00000000-0005-0000-0000-000006000000}"/>
    <cellStyle name="Normal_RS_spec_vent_17.05" xfId="9" xr:uid="{00000000-0005-0000-0000-000007000000}"/>
    <cellStyle name="Parasts" xfId="0" builtinId="0"/>
    <cellStyle name="Stils 1" xfId="1" xr:uid="{00000000-0005-0000-0000-000008000000}"/>
    <cellStyle name="Style 1" xfId="2" xr:uid="{00000000-0005-0000-0000-000009000000}"/>
  </cellStyles>
  <dxfs count="1">
    <dxf>
      <font>
        <condense val="0"/>
        <extend val="0"/>
        <color indexed="55"/>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showGridLines="0" tabSelected="1" view="pageBreakPreview" topLeftCell="A8" zoomScale="118" zoomScaleNormal="100" zoomScaleSheetLayoutView="118" workbookViewId="0">
      <selection activeCell="I9" sqref="I9"/>
    </sheetView>
  </sheetViews>
  <sheetFormatPr defaultColWidth="9.109375" defaultRowHeight="13.2" x14ac:dyDescent="0.25"/>
  <cols>
    <col min="1" max="1" width="4.109375" style="48" customWidth="1"/>
    <col min="2" max="2" width="9.44140625" style="48" customWidth="1"/>
    <col min="3" max="3" width="65.77734375" style="49" customWidth="1"/>
    <col min="4" max="4" width="14.33203125" style="50" customWidth="1"/>
    <col min="5" max="16384" width="9.109375" style="6"/>
  </cols>
  <sheetData>
    <row r="1" spans="1:8" x14ac:dyDescent="0.25">
      <c r="A1" s="192" t="s">
        <v>26</v>
      </c>
      <c r="B1" s="192"/>
      <c r="C1" s="192"/>
      <c r="D1" s="192"/>
    </row>
    <row r="3" spans="1:8" ht="32.25" customHeight="1" x14ac:dyDescent="0.25">
      <c r="A3" s="20" t="s">
        <v>0</v>
      </c>
      <c r="B3" s="20"/>
      <c r="C3" s="201" t="str">
        <f>KOPS1!D4</f>
        <v>DAUDZSTĀVU DAUDZDZĪVOKĻU DZĪVOJAMĀS ĒKAS ARĒNAS IELĀ 1, RĪGĀ, 1., 2., 3. UN 4.KĀRTA</v>
      </c>
      <c r="D3" s="201"/>
    </row>
    <row r="4" spans="1:8" ht="13.8" x14ac:dyDescent="0.25">
      <c r="A4" s="20" t="s">
        <v>16</v>
      </c>
      <c r="B4" s="20"/>
      <c r="C4" s="15" t="str">
        <f>KOPS1!D5</f>
        <v>RĪGA, ARĒNAS IELA 1</v>
      </c>
    </row>
    <row r="5" spans="1:8" ht="13.8" x14ac:dyDescent="0.25">
      <c r="A5" s="20" t="s">
        <v>3</v>
      </c>
      <c r="B5" s="20"/>
      <c r="C5" s="173"/>
    </row>
    <row r="6" spans="1:8" ht="13.8" x14ac:dyDescent="0.25">
      <c r="A6" s="20" t="s">
        <v>397</v>
      </c>
      <c r="B6" s="20"/>
    </row>
    <row r="7" spans="1:8" ht="13.8" thickBot="1" x14ac:dyDescent="0.3"/>
    <row r="8" spans="1:8" ht="20.25" customHeight="1" x14ac:dyDescent="0.25">
      <c r="A8" s="193" t="s">
        <v>4</v>
      </c>
      <c r="B8" s="199" t="s">
        <v>17</v>
      </c>
      <c r="C8" s="197" t="s">
        <v>18</v>
      </c>
      <c r="D8" s="195" t="s">
        <v>391</v>
      </c>
      <c r="E8" s="21"/>
    </row>
    <row r="9" spans="1:8" ht="56.25" customHeight="1" x14ac:dyDescent="0.25">
      <c r="A9" s="194"/>
      <c r="B9" s="200"/>
      <c r="C9" s="198"/>
      <c r="D9" s="196"/>
    </row>
    <row r="10" spans="1:8" ht="13.8" thickBot="1" x14ac:dyDescent="0.3">
      <c r="A10" s="25">
        <v>1</v>
      </c>
      <c r="B10" s="27">
        <v>2</v>
      </c>
      <c r="C10" s="26">
        <v>3</v>
      </c>
      <c r="D10" s="28">
        <v>4</v>
      </c>
    </row>
    <row r="11" spans="1:8" s="21" customFormat="1" ht="13.2" customHeight="1" x14ac:dyDescent="0.25">
      <c r="A11" s="29">
        <v>1</v>
      </c>
      <c r="B11" s="174">
        <v>1</v>
      </c>
      <c r="C11" s="175" t="str">
        <f>KOPS1!D3</f>
        <v>UKT TĪKLI, 1.KĀRTA</v>
      </c>
      <c r="D11" s="176">
        <f>KOPS1!D19</f>
        <v>0</v>
      </c>
      <c r="E11" s="116"/>
      <c r="F11" s="116"/>
      <c r="G11" s="116"/>
      <c r="H11" s="116"/>
    </row>
    <row r="12" spans="1:8" s="21" customFormat="1" ht="13.2" customHeight="1" x14ac:dyDescent="0.25">
      <c r="A12" s="36">
        <v>2</v>
      </c>
      <c r="B12" s="70">
        <v>3</v>
      </c>
      <c r="C12" s="37" t="str">
        <f>KOPS3!D3</f>
        <v>UKT TĪKLI, 3.KĀRTA</v>
      </c>
      <c r="D12" s="177">
        <f>KOPS3!D18</f>
        <v>0</v>
      </c>
      <c r="E12" s="116"/>
      <c r="F12" s="116"/>
      <c r="G12" s="116"/>
      <c r="H12" s="116"/>
    </row>
    <row r="13" spans="1:8" s="21" customFormat="1" ht="13.2" customHeight="1" x14ac:dyDescent="0.25">
      <c r="A13" s="36">
        <v>3</v>
      </c>
      <c r="B13" s="70">
        <v>4</v>
      </c>
      <c r="C13" s="37" t="str">
        <f>KOPS4!D3</f>
        <v>UKT TĪKLI, 4.KĀRTA</v>
      </c>
      <c r="D13" s="177">
        <f>KOPS4!D18</f>
        <v>0</v>
      </c>
      <c r="E13" s="116"/>
      <c r="F13" s="116"/>
      <c r="G13" s="116"/>
      <c r="H13" s="116"/>
    </row>
    <row r="14" spans="1:8" s="21" customFormat="1" ht="37.200000000000003" customHeight="1" x14ac:dyDescent="0.25">
      <c r="A14" s="36">
        <v>4</v>
      </c>
      <c r="B14" s="70"/>
      <c r="C14" s="37" t="s">
        <v>392</v>
      </c>
      <c r="D14" s="177"/>
      <c r="E14" s="116"/>
      <c r="F14" s="116"/>
      <c r="G14" s="116"/>
      <c r="H14" s="116"/>
    </row>
    <row r="15" spans="1:8" s="21" customFormat="1" ht="13.2" customHeight="1" x14ac:dyDescent="0.25">
      <c r="A15" s="36">
        <v>5</v>
      </c>
      <c r="B15" s="70"/>
      <c r="C15" s="37" t="s">
        <v>393</v>
      </c>
      <c r="D15" s="177"/>
      <c r="E15" s="116"/>
      <c r="F15" s="116"/>
      <c r="G15" s="116"/>
      <c r="H15" s="116"/>
    </row>
    <row r="16" spans="1:8" ht="13.8" thickBot="1" x14ac:dyDescent="0.3">
      <c r="A16" s="178"/>
      <c r="B16" s="179"/>
      <c r="C16" s="180" t="s">
        <v>398</v>
      </c>
      <c r="D16" s="131">
        <f>D15+D14+D13+D12+D11</f>
        <v>0</v>
      </c>
      <c r="E16" s="128"/>
      <c r="F16" s="128"/>
      <c r="G16" s="128"/>
      <c r="H16" s="128"/>
    </row>
    <row r="17" spans="1:9" ht="13.8" thickBot="1" x14ac:dyDescent="0.3">
      <c r="C17" s="181" t="s">
        <v>20</v>
      </c>
      <c r="D17" s="182">
        <f>ROUND(D16*21%,2)</f>
        <v>0</v>
      </c>
      <c r="E17" s="128"/>
      <c r="F17" s="128"/>
      <c r="G17" s="128"/>
      <c r="H17" s="128"/>
    </row>
    <row r="18" spans="1:9" x14ac:dyDescent="0.25">
      <c r="C18" s="183"/>
    </row>
    <row r="21" spans="1:9" x14ac:dyDescent="0.25">
      <c r="A21" s="61" t="s">
        <v>375</v>
      </c>
      <c r="B21" s="62"/>
      <c r="C21" s="63"/>
      <c r="D21" s="133"/>
      <c r="G21" s="66"/>
      <c r="H21" s="66"/>
      <c r="I21" s="66"/>
    </row>
    <row r="22" spans="1:9" x14ac:dyDescent="0.25">
      <c r="A22" s="61"/>
      <c r="B22" s="191" t="s">
        <v>376</v>
      </c>
      <c r="C22" s="191"/>
      <c r="D22" s="67"/>
      <c r="G22" s="66"/>
      <c r="H22" s="66"/>
      <c r="I22" s="66"/>
    </row>
    <row r="23" spans="1:9" x14ac:dyDescent="0.25">
      <c r="A23" s="61"/>
      <c r="B23" s="59"/>
      <c r="C23" s="60"/>
      <c r="D23" s="59"/>
      <c r="G23" s="60"/>
      <c r="H23" s="67"/>
      <c r="I23" s="67"/>
    </row>
    <row r="24" spans="1:9" x14ac:dyDescent="0.25">
      <c r="A24" s="68" t="s">
        <v>377</v>
      </c>
      <c r="B24" s="69"/>
      <c r="C24" s="69"/>
      <c r="D24" s="68"/>
      <c r="E24" s="68"/>
      <c r="G24" s="68"/>
      <c r="H24" s="68"/>
      <c r="I24" s="68"/>
    </row>
    <row r="25" spans="1:9" x14ac:dyDescent="0.25">
      <c r="B25" s="191" t="s">
        <v>376</v>
      </c>
      <c r="C25" s="191"/>
      <c r="D25" s="6"/>
    </row>
  </sheetData>
  <mergeCells count="8">
    <mergeCell ref="B22:C22"/>
    <mergeCell ref="B25:C25"/>
    <mergeCell ref="A1:D1"/>
    <mergeCell ref="A8:A9"/>
    <mergeCell ref="D8:D9"/>
    <mergeCell ref="C8:C9"/>
    <mergeCell ref="B8:B9"/>
    <mergeCell ref="C3:D3"/>
  </mergeCells>
  <phoneticPr fontId="1" type="noConversion"/>
  <pageMargins left="0.74803149606299213" right="0.74803149606299213" top="1.7322834645669292" bottom="0.98425196850393704" header="0.51181102362204722" footer="0.51181102362204722"/>
  <pageSetup paperSize="9" orientation="landscape" horizontalDpi="4294967292" verticalDpi="360" r:id="rId1"/>
  <headerFooter alignWithMargins="0">
    <oddHeader xml:space="preserve">&amp;RAPSTIPRINU
_______________________
&amp;8(Pasūtītāja paraksts un tā atšifrējums)
Z.V.
________.gada____._____________
</oddHeader>
    <oddFooter>&amp;C&amp;8&amp;P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27"/>
  <sheetViews>
    <sheetView showGridLines="0" view="pageBreakPreview" zoomScaleNormal="100" zoomScaleSheetLayoutView="100" workbookViewId="0">
      <selection activeCell="B13" sqref="B13"/>
    </sheetView>
  </sheetViews>
  <sheetFormatPr defaultColWidth="9.109375" defaultRowHeight="13.2" x14ac:dyDescent="0.25"/>
  <cols>
    <col min="1" max="1" width="4.109375" style="48" customWidth="1"/>
    <col min="2" max="2" width="8.44140625" style="48" customWidth="1"/>
    <col min="3" max="3" width="32.44140625" style="49" customWidth="1"/>
    <col min="4" max="4" width="17.6640625" style="50" customWidth="1"/>
    <col min="5" max="5" width="17.6640625" style="48" customWidth="1"/>
    <col min="6" max="6" width="17.6640625" style="51" customWidth="1"/>
    <col min="7" max="8" width="17.6640625" style="52" customWidth="1"/>
    <col min="9" max="9" width="9.109375" style="6"/>
    <col min="10" max="10" width="15.88671875" style="6" customWidth="1"/>
    <col min="11" max="16384" width="9.109375" style="6"/>
  </cols>
  <sheetData>
    <row r="1" spans="1:10" ht="12.6" customHeight="1" x14ac:dyDescent="0.25">
      <c r="A1" s="1"/>
      <c r="B1" s="1"/>
      <c r="C1" s="2"/>
      <c r="D1" s="203" t="s">
        <v>30</v>
      </c>
      <c r="E1" s="203"/>
      <c r="F1" s="3"/>
      <c r="G1" s="4"/>
      <c r="H1" s="4"/>
    </row>
    <row r="2" spans="1:10" x14ac:dyDescent="0.25">
      <c r="A2" s="1"/>
      <c r="B2" s="1"/>
      <c r="C2" s="2"/>
      <c r="D2" s="101"/>
      <c r="E2" s="1"/>
      <c r="F2" s="3"/>
      <c r="G2" s="4"/>
      <c r="H2" s="4"/>
    </row>
    <row r="3" spans="1:10" ht="13.8" x14ac:dyDescent="0.25">
      <c r="A3" s="102" t="s">
        <v>0</v>
      </c>
      <c r="B3" s="102"/>
      <c r="C3" s="2"/>
      <c r="D3" s="103" t="s">
        <v>342</v>
      </c>
      <c r="E3" s="1"/>
      <c r="F3" s="3"/>
      <c r="G3" s="4"/>
      <c r="H3" s="4"/>
    </row>
    <row r="4" spans="1:10" ht="27.6" customHeight="1" x14ac:dyDescent="0.25">
      <c r="A4" s="102" t="s">
        <v>1</v>
      </c>
      <c r="B4" s="102"/>
      <c r="C4" s="2"/>
      <c r="D4" s="203" t="s">
        <v>215</v>
      </c>
      <c r="E4" s="203"/>
      <c r="F4" s="203"/>
      <c r="G4" s="203"/>
      <c r="H4" s="203"/>
    </row>
    <row r="5" spans="1:10" ht="13.8" x14ac:dyDescent="0.25">
      <c r="A5" s="102" t="s">
        <v>2</v>
      </c>
      <c r="B5" s="102"/>
      <c r="C5" s="2"/>
      <c r="D5" s="104" t="s">
        <v>216</v>
      </c>
      <c r="E5" s="1"/>
      <c r="F5" s="3"/>
      <c r="G5" s="4"/>
      <c r="H5" s="4"/>
    </row>
    <row r="6" spans="1:10" ht="13.8" x14ac:dyDescent="0.25">
      <c r="A6" s="102" t="s">
        <v>3</v>
      </c>
      <c r="B6" s="102"/>
      <c r="C6" s="2"/>
      <c r="D6" s="105"/>
      <c r="E6" s="1"/>
      <c r="F6" s="3"/>
      <c r="G6" s="106"/>
      <c r="H6" s="4"/>
    </row>
    <row r="7" spans="1:10" ht="13.8" x14ac:dyDescent="0.25">
      <c r="A7" s="102" t="s">
        <v>385</v>
      </c>
      <c r="B7" s="102"/>
      <c r="C7" s="2"/>
      <c r="D7" s="107"/>
      <c r="E7" s="1"/>
      <c r="F7" s="3"/>
      <c r="G7" s="4"/>
      <c r="H7" s="4"/>
    </row>
    <row r="8" spans="1:10" ht="13.8" x14ac:dyDescent="0.25">
      <c r="A8" s="102" t="s">
        <v>11</v>
      </c>
      <c r="B8" s="102"/>
      <c r="C8" s="2"/>
      <c r="D8" s="107"/>
      <c r="E8" s="1"/>
      <c r="F8" s="3"/>
      <c r="G8" s="4"/>
      <c r="H8" s="4"/>
    </row>
    <row r="9" spans="1:10" ht="14.4" thickBot="1" x14ac:dyDescent="0.3">
      <c r="A9" s="102" t="str">
        <f>KOPT!A6</f>
        <v xml:space="preserve">Tāme sastādīta: </v>
      </c>
      <c r="B9" s="102"/>
      <c r="C9" s="2"/>
      <c r="D9" s="101"/>
      <c r="E9" s="1"/>
      <c r="F9" s="3"/>
      <c r="G9" s="4"/>
      <c r="H9" s="4"/>
    </row>
    <row r="10" spans="1:10" ht="20.25" customHeight="1" x14ac:dyDescent="0.25">
      <c r="A10" s="193" t="s">
        <v>4</v>
      </c>
      <c r="B10" s="199" t="s">
        <v>12</v>
      </c>
      <c r="C10" s="197" t="s">
        <v>29</v>
      </c>
      <c r="D10" s="197" t="s">
        <v>386</v>
      </c>
      <c r="E10" s="206" t="s">
        <v>13</v>
      </c>
      <c r="F10" s="206"/>
      <c r="G10" s="206"/>
      <c r="H10" s="204" t="s">
        <v>9</v>
      </c>
      <c r="I10" s="21"/>
    </row>
    <row r="11" spans="1:10" ht="78.75" customHeight="1" x14ac:dyDescent="0.25">
      <c r="A11" s="194"/>
      <c r="B11" s="200"/>
      <c r="C11" s="198"/>
      <c r="D11" s="198"/>
      <c r="E11" s="108" t="s">
        <v>387</v>
      </c>
      <c r="F11" s="108" t="s">
        <v>388</v>
      </c>
      <c r="G11" s="108" t="s">
        <v>389</v>
      </c>
      <c r="H11" s="205"/>
    </row>
    <row r="12" spans="1:10" ht="13.8" thickBot="1" x14ac:dyDescent="0.3">
      <c r="A12" s="155">
        <v>1</v>
      </c>
      <c r="B12" s="156">
        <v>2</v>
      </c>
      <c r="C12" s="157">
        <v>3</v>
      </c>
      <c r="D12" s="156">
        <v>4</v>
      </c>
      <c r="E12" s="156">
        <v>5</v>
      </c>
      <c r="F12" s="157">
        <v>6</v>
      </c>
      <c r="G12" s="156">
        <v>7</v>
      </c>
      <c r="H12" s="158">
        <v>8</v>
      </c>
    </row>
    <row r="13" spans="1:10" s="21" customFormat="1" ht="39.6" x14ac:dyDescent="0.25">
      <c r="A13" s="159">
        <v>1</v>
      </c>
      <c r="B13" s="160" t="s">
        <v>372</v>
      </c>
      <c r="C13" s="161" t="s">
        <v>217</v>
      </c>
      <c r="D13" s="162">
        <f>E13+F13+G13</f>
        <v>0</v>
      </c>
      <c r="E13" s="163"/>
      <c r="F13" s="163"/>
      <c r="G13" s="163"/>
      <c r="H13" s="164"/>
      <c r="I13" s="116"/>
      <c r="J13" s="116"/>
    </row>
    <row r="14" spans="1:10" s="21" customFormat="1" ht="27" thickBot="1" x14ac:dyDescent="0.3">
      <c r="A14" s="42">
        <v>2</v>
      </c>
      <c r="B14" s="72" t="s">
        <v>373</v>
      </c>
      <c r="C14" s="165" t="s">
        <v>218</v>
      </c>
      <c r="D14" s="166">
        <f>E14+F14+G14</f>
        <v>0</v>
      </c>
      <c r="E14" s="167"/>
      <c r="F14" s="167"/>
      <c r="G14" s="167"/>
      <c r="H14" s="168"/>
      <c r="I14" s="116"/>
      <c r="J14" s="116"/>
    </row>
    <row r="15" spans="1:10" s="123" customFormat="1" x14ac:dyDescent="0.25">
      <c r="A15" s="117"/>
      <c r="B15" s="117"/>
      <c r="C15" s="169" t="s">
        <v>14</v>
      </c>
      <c r="D15" s="119">
        <f>D14+D13</f>
        <v>0</v>
      </c>
      <c r="E15" s="120"/>
      <c r="F15" s="120"/>
      <c r="G15" s="120"/>
      <c r="H15" s="121"/>
      <c r="I15" s="122"/>
      <c r="J15" s="122"/>
    </row>
    <row r="16" spans="1:10" x14ac:dyDescent="0.25">
      <c r="C16" s="170" t="s">
        <v>381</v>
      </c>
      <c r="D16" s="125"/>
      <c r="E16" s="126"/>
      <c r="F16" s="127"/>
      <c r="G16" s="127"/>
      <c r="H16" s="127"/>
      <c r="I16" s="128"/>
      <c r="J16" s="128"/>
    </row>
    <row r="17" spans="1:10" x14ac:dyDescent="0.25">
      <c r="C17" s="171" t="s">
        <v>19</v>
      </c>
      <c r="D17" s="125"/>
      <c r="E17" s="126"/>
      <c r="F17" s="127"/>
      <c r="G17" s="127"/>
      <c r="H17" s="127"/>
      <c r="I17" s="128"/>
      <c r="J17" s="128"/>
    </row>
    <row r="18" spans="1:10" x14ac:dyDescent="0.25">
      <c r="C18" s="170" t="s">
        <v>382</v>
      </c>
      <c r="D18" s="125"/>
      <c r="E18" s="126"/>
      <c r="F18" s="127"/>
      <c r="G18" s="127"/>
      <c r="H18" s="127"/>
      <c r="I18" s="128"/>
      <c r="J18" s="128"/>
    </row>
    <row r="19" spans="1:10" ht="13.8" thickBot="1" x14ac:dyDescent="0.3">
      <c r="C19" s="172" t="s">
        <v>15</v>
      </c>
      <c r="D19" s="131">
        <f>D18+D16+D15</f>
        <v>0</v>
      </c>
      <c r="E19" s="126"/>
      <c r="F19" s="127"/>
      <c r="G19" s="127"/>
      <c r="H19" s="127"/>
      <c r="I19" s="128"/>
      <c r="J19" s="128"/>
    </row>
    <row r="21" spans="1:10" s="132" customFormat="1" ht="65.25" customHeight="1" x14ac:dyDescent="0.25">
      <c r="A21" s="202" t="s">
        <v>380</v>
      </c>
      <c r="B21" s="202"/>
      <c r="C21" s="202"/>
      <c r="D21" s="202"/>
      <c r="E21" s="202"/>
      <c r="F21" s="202"/>
      <c r="G21" s="202"/>
      <c r="H21" s="60"/>
      <c r="I21" s="60"/>
    </row>
    <row r="23" spans="1:10" x14ac:dyDescent="0.25">
      <c r="A23" s="61" t="s">
        <v>375</v>
      </c>
      <c r="B23" s="62"/>
      <c r="C23" s="63"/>
      <c r="D23" s="133"/>
      <c r="E23" s="6"/>
      <c r="F23" s="6"/>
      <c r="G23" s="66"/>
      <c r="H23" s="66"/>
      <c r="I23" s="66"/>
    </row>
    <row r="24" spans="1:10" x14ac:dyDescent="0.25">
      <c r="A24" s="61"/>
      <c r="B24" s="191" t="s">
        <v>376</v>
      </c>
      <c r="C24" s="191"/>
      <c r="D24" s="67"/>
      <c r="E24" s="6"/>
      <c r="F24" s="6"/>
      <c r="G24" s="66"/>
      <c r="H24" s="66"/>
      <c r="I24" s="66"/>
    </row>
    <row r="25" spans="1:10" x14ac:dyDescent="0.25">
      <c r="A25" s="61"/>
      <c r="B25" s="59"/>
      <c r="C25" s="60"/>
      <c r="D25" s="59"/>
      <c r="E25" s="6"/>
      <c r="F25" s="6"/>
      <c r="G25" s="60"/>
      <c r="H25" s="67"/>
      <c r="I25" s="67"/>
    </row>
    <row r="26" spans="1:10" x14ac:dyDescent="0.25">
      <c r="A26" s="68" t="s">
        <v>377</v>
      </c>
      <c r="B26" s="69"/>
      <c r="C26" s="69"/>
      <c r="D26" s="68"/>
      <c r="E26" s="68"/>
      <c r="F26" s="6"/>
      <c r="G26" s="68"/>
      <c r="H26" s="68"/>
      <c r="I26" s="68"/>
    </row>
    <row r="27" spans="1:10" x14ac:dyDescent="0.25">
      <c r="B27" s="191" t="s">
        <v>376</v>
      </c>
      <c r="C27" s="191"/>
      <c r="D27" s="6"/>
      <c r="E27" s="6"/>
      <c r="F27" s="6"/>
      <c r="G27" s="6"/>
      <c r="H27" s="6"/>
    </row>
  </sheetData>
  <mergeCells count="11">
    <mergeCell ref="A21:G21"/>
    <mergeCell ref="B24:C24"/>
    <mergeCell ref="B27:C27"/>
    <mergeCell ref="D1:E1"/>
    <mergeCell ref="H10:H11"/>
    <mergeCell ref="E10:G10"/>
    <mergeCell ref="A10:A11"/>
    <mergeCell ref="D10:D11"/>
    <mergeCell ref="C10:C11"/>
    <mergeCell ref="B10:B11"/>
    <mergeCell ref="D4:H4"/>
  </mergeCells>
  <phoneticPr fontId="1" type="noConversion"/>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Footer>&amp;C&amp;8&amp;P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05"/>
  <sheetViews>
    <sheetView showGridLines="0" view="pageBreakPreview" topLeftCell="A7" zoomScaleNormal="100" zoomScaleSheetLayoutView="100" workbookViewId="0">
      <selection activeCell="D7" sqref="D7"/>
    </sheetView>
  </sheetViews>
  <sheetFormatPr defaultColWidth="9.109375" defaultRowHeight="13.2" x14ac:dyDescent="0.25"/>
  <cols>
    <col min="1" max="1" width="6.6640625" style="48" customWidth="1"/>
    <col min="2" max="2" width="52.21875" style="49" customWidth="1"/>
    <col min="3" max="3" width="6" style="50" customWidth="1"/>
    <col min="4" max="4" width="6.88671875" style="48" customWidth="1"/>
    <col min="5" max="5" width="6.33203125" style="48" customWidth="1"/>
    <col min="6" max="6" width="6.5546875" style="51" customWidth="1"/>
    <col min="7" max="8" width="8.6640625" style="52" customWidth="1"/>
    <col min="9" max="9" width="8.88671875" style="52" customWidth="1"/>
    <col min="10" max="10" width="9" style="52" customWidth="1"/>
    <col min="11" max="11" width="9.44140625" style="52" customWidth="1"/>
    <col min="12" max="12" width="10" style="52" customWidth="1"/>
    <col min="13" max="13" width="10.88671875" style="52" customWidth="1"/>
    <col min="14" max="14" width="10" style="52" customWidth="1"/>
    <col min="15" max="15" width="11.33203125" style="6" customWidth="1"/>
    <col min="16" max="16" width="9.109375" style="6"/>
    <col min="17" max="17" width="0" style="6" hidden="1" customWidth="1"/>
    <col min="18" max="16384" width="9.109375" style="6"/>
  </cols>
  <sheetData>
    <row r="1" spans="1:17" x14ac:dyDescent="0.25">
      <c r="A1" s="1"/>
      <c r="B1" s="2"/>
      <c r="C1" s="3" t="s">
        <v>351</v>
      </c>
      <c r="D1" s="1"/>
      <c r="E1" s="1"/>
      <c r="F1" s="3"/>
      <c r="G1" s="4"/>
      <c r="H1" s="4"/>
      <c r="I1" s="4"/>
      <c r="J1" s="4"/>
      <c r="K1" s="4"/>
      <c r="L1" s="4"/>
      <c r="M1" s="4"/>
      <c r="N1" s="4"/>
      <c r="O1" s="5"/>
    </row>
    <row r="2" spans="1:17" x14ac:dyDescent="0.25">
      <c r="A2" s="1"/>
      <c r="B2" s="2"/>
      <c r="C2" s="7" t="str">
        <f>KOPS1!C13</f>
        <v>ŪDENSVADS Ū1, SADZĪVES KANALIZĀCIJA K1 UN SADZĪVES SPIEDKANALIZĀCIJA KS1</v>
      </c>
      <c r="D2" s="1"/>
      <c r="E2" s="1"/>
      <c r="F2" s="3"/>
      <c r="G2" s="4"/>
      <c r="H2" s="4"/>
      <c r="I2" s="4"/>
      <c r="J2" s="4"/>
      <c r="K2" s="4"/>
      <c r="L2" s="4"/>
      <c r="M2" s="4"/>
      <c r="N2" s="4"/>
      <c r="O2" s="5"/>
    </row>
    <row r="3" spans="1:17" x14ac:dyDescent="0.25">
      <c r="A3" s="1"/>
      <c r="B3" s="2"/>
      <c r="C3" s="7"/>
      <c r="D3" s="1"/>
      <c r="E3" s="1"/>
      <c r="F3" s="3"/>
      <c r="G3" s="4"/>
      <c r="H3" s="4"/>
      <c r="I3" s="4"/>
      <c r="J3" s="4"/>
      <c r="K3" s="4"/>
      <c r="L3" s="4"/>
      <c r="M3" s="4"/>
      <c r="N3" s="4"/>
      <c r="O3" s="5"/>
    </row>
    <row r="4" spans="1:17" ht="13.8" x14ac:dyDescent="0.25">
      <c r="A4" s="8" t="s">
        <v>0</v>
      </c>
      <c r="B4" s="9"/>
      <c r="C4" s="10" t="str">
        <f>KOPS1!D3</f>
        <v>UKT TĪKLI, 1.KĀRTA</v>
      </c>
      <c r="D4" s="11"/>
      <c r="E4" s="11"/>
      <c r="F4" s="12"/>
      <c r="G4" s="13"/>
      <c r="H4" s="13"/>
      <c r="I4" s="13"/>
      <c r="J4" s="13"/>
      <c r="K4" s="13"/>
      <c r="L4" s="13"/>
      <c r="M4" s="13"/>
      <c r="N4" s="13"/>
      <c r="O4" s="14"/>
    </row>
    <row r="5" spans="1:17" ht="13.95" customHeight="1" x14ac:dyDescent="0.25">
      <c r="A5" s="8" t="s">
        <v>1</v>
      </c>
      <c r="B5" s="9"/>
      <c r="C5" s="201" t="str">
        <f>KOPS1!D4</f>
        <v>DAUDZSTĀVU DAUDZDZĪVOKĻU DZĪVOJAMĀS ĒKAS ARĒNAS IELĀ 1, RĪGĀ, 1., 2., 3. UN 4.KĀRTA</v>
      </c>
      <c r="D5" s="201"/>
      <c r="E5" s="201"/>
      <c r="F5" s="201"/>
      <c r="G5" s="201"/>
      <c r="H5" s="201"/>
      <c r="I5" s="201"/>
      <c r="J5" s="201"/>
      <c r="K5" s="201"/>
      <c r="L5" s="201"/>
      <c r="M5" s="201"/>
      <c r="N5" s="201"/>
      <c r="O5" s="201"/>
    </row>
    <row r="6" spans="1:17" ht="13.8" x14ac:dyDescent="0.25">
      <c r="A6" s="8" t="s">
        <v>2</v>
      </c>
      <c r="B6" s="9"/>
      <c r="C6" s="15" t="str">
        <f>KOPS1!D5</f>
        <v>RĪGA, ARĒNAS IELA 1</v>
      </c>
      <c r="D6" s="11"/>
      <c r="E6" s="11"/>
      <c r="F6" s="12"/>
      <c r="G6" s="13"/>
      <c r="H6" s="13"/>
      <c r="I6" s="13"/>
      <c r="J6" s="13"/>
      <c r="K6" s="13"/>
      <c r="L6" s="13"/>
      <c r="M6" s="13"/>
      <c r="N6" s="13"/>
      <c r="O6" s="14"/>
    </row>
    <row r="7" spans="1:17" ht="13.8" x14ac:dyDescent="0.25">
      <c r="A7" s="8" t="s">
        <v>3</v>
      </c>
      <c r="B7" s="9"/>
      <c r="C7" s="16"/>
      <c r="D7" s="11"/>
      <c r="E7" s="11"/>
      <c r="F7" s="12"/>
      <c r="G7" s="13"/>
      <c r="H7" s="13"/>
      <c r="I7" s="13"/>
      <c r="J7" s="13"/>
      <c r="K7" s="13"/>
      <c r="L7" s="13"/>
      <c r="M7" s="13"/>
      <c r="N7" s="13"/>
      <c r="O7" s="14"/>
    </row>
    <row r="8" spans="1:17" ht="13.8" x14ac:dyDescent="0.25">
      <c r="A8" s="8" t="s">
        <v>219</v>
      </c>
      <c r="B8" s="9"/>
      <c r="C8" s="17"/>
      <c r="D8" s="11"/>
      <c r="E8" s="11"/>
      <c r="F8" s="12"/>
      <c r="G8" s="13"/>
      <c r="H8" s="13"/>
      <c r="I8" s="13"/>
      <c r="J8" s="13"/>
      <c r="K8" s="13"/>
      <c r="L8" s="13"/>
      <c r="M8" s="13"/>
      <c r="N8" s="18" t="s">
        <v>383</v>
      </c>
      <c r="O8" s="19"/>
    </row>
    <row r="9" spans="1:17" ht="14.4" thickBot="1" x14ac:dyDescent="0.3">
      <c r="A9" s="20" t="str">
        <f>KOPT!A6</f>
        <v xml:space="preserve">Tāme sastādīta: </v>
      </c>
      <c r="B9" s="9"/>
      <c r="C9" s="17"/>
      <c r="D9" s="11"/>
      <c r="E9" s="11"/>
      <c r="F9" s="12"/>
      <c r="G9" s="13"/>
      <c r="H9" s="13"/>
      <c r="I9" s="13"/>
      <c r="J9" s="13"/>
      <c r="K9" s="13"/>
      <c r="L9" s="13"/>
      <c r="M9" s="13"/>
      <c r="N9" s="13"/>
      <c r="O9" s="14"/>
    </row>
    <row r="10" spans="1:17" ht="20.25" customHeight="1" x14ac:dyDescent="0.25">
      <c r="A10" s="193" t="s">
        <v>4</v>
      </c>
      <c r="B10" s="212" t="s">
        <v>28</v>
      </c>
      <c r="C10" s="210" t="s">
        <v>5</v>
      </c>
      <c r="D10" s="199" t="s">
        <v>6</v>
      </c>
      <c r="E10" s="206" t="s">
        <v>7</v>
      </c>
      <c r="F10" s="206"/>
      <c r="G10" s="206"/>
      <c r="H10" s="206"/>
      <c r="I10" s="206"/>
      <c r="J10" s="206"/>
      <c r="K10" s="206" t="s">
        <v>10</v>
      </c>
      <c r="L10" s="206"/>
      <c r="M10" s="206"/>
      <c r="N10" s="206"/>
      <c r="O10" s="209"/>
      <c r="P10" s="21"/>
    </row>
    <row r="11" spans="1:17" ht="78.75" customHeight="1" x14ac:dyDescent="0.25">
      <c r="A11" s="194"/>
      <c r="B11" s="213"/>
      <c r="C11" s="211"/>
      <c r="D11" s="200"/>
      <c r="E11" s="22" t="s">
        <v>8</v>
      </c>
      <c r="F11" s="22" t="s">
        <v>21</v>
      </c>
      <c r="G11" s="23" t="s">
        <v>22</v>
      </c>
      <c r="H11" s="23" t="s">
        <v>27</v>
      </c>
      <c r="I11" s="23" t="s">
        <v>23</v>
      </c>
      <c r="J11" s="23" t="s">
        <v>24</v>
      </c>
      <c r="K11" s="23" t="s">
        <v>9</v>
      </c>
      <c r="L11" s="23" t="s">
        <v>22</v>
      </c>
      <c r="M11" s="23" t="s">
        <v>27</v>
      </c>
      <c r="N11" s="23" t="s">
        <v>23</v>
      </c>
      <c r="O11" s="24" t="s">
        <v>25</v>
      </c>
    </row>
    <row r="12" spans="1:17" ht="13.8" thickBot="1" x14ac:dyDescent="0.3">
      <c r="A12" s="25">
        <v>1</v>
      </c>
      <c r="B12" s="26">
        <v>2</v>
      </c>
      <c r="C12" s="26">
        <v>3</v>
      </c>
      <c r="D12" s="27">
        <v>4</v>
      </c>
      <c r="E12" s="26">
        <v>5</v>
      </c>
      <c r="F12" s="26">
        <v>6</v>
      </c>
      <c r="G12" s="27">
        <v>7</v>
      </c>
      <c r="H12" s="26">
        <v>8</v>
      </c>
      <c r="I12" s="26">
        <v>9</v>
      </c>
      <c r="J12" s="27">
        <v>10</v>
      </c>
      <c r="K12" s="26">
        <v>11</v>
      </c>
      <c r="L12" s="26">
        <v>12</v>
      </c>
      <c r="M12" s="27">
        <v>13</v>
      </c>
      <c r="N12" s="26">
        <v>14</v>
      </c>
      <c r="O12" s="28">
        <v>15</v>
      </c>
    </row>
    <row r="13" spans="1:17" s="21" customFormat="1" x14ac:dyDescent="0.25">
      <c r="A13" s="137"/>
      <c r="B13" s="138" t="s">
        <v>31</v>
      </c>
      <c r="C13" s="139"/>
      <c r="D13" s="140"/>
      <c r="E13" s="141"/>
      <c r="F13" s="142"/>
      <c r="G13" s="142"/>
      <c r="H13" s="142"/>
      <c r="I13" s="142"/>
      <c r="J13" s="142"/>
      <c r="K13" s="142"/>
      <c r="L13" s="142"/>
      <c r="M13" s="142"/>
      <c r="N13" s="142"/>
      <c r="O13" s="143"/>
      <c r="Q13" s="21">
        <f>D13*0.1</f>
        <v>0</v>
      </c>
    </row>
    <row r="14" spans="1:17" s="21" customFormat="1" x14ac:dyDescent="0.25">
      <c r="A14" s="135">
        <v>1</v>
      </c>
      <c r="B14" s="85" t="s">
        <v>32</v>
      </c>
      <c r="C14" s="86"/>
      <c r="D14" s="92"/>
      <c r="E14" s="88"/>
      <c r="F14" s="89"/>
      <c r="G14" s="89"/>
      <c r="H14" s="89"/>
      <c r="I14" s="89"/>
      <c r="J14" s="89"/>
      <c r="K14" s="89"/>
      <c r="L14" s="89"/>
      <c r="M14" s="89"/>
      <c r="N14" s="89"/>
      <c r="O14" s="90"/>
      <c r="Q14" s="21">
        <f>D14*0.08</f>
        <v>0</v>
      </c>
    </row>
    <row r="15" spans="1:17" s="21" customFormat="1" ht="66" x14ac:dyDescent="0.25">
      <c r="A15" s="135" t="s">
        <v>131</v>
      </c>
      <c r="B15" s="91" t="s">
        <v>33</v>
      </c>
      <c r="C15" s="86" t="s">
        <v>34</v>
      </c>
      <c r="D15" s="184">
        <v>187</v>
      </c>
      <c r="E15" s="88"/>
      <c r="F15" s="89"/>
      <c r="G15" s="89"/>
      <c r="H15" s="89"/>
      <c r="I15" s="89"/>
      <c r="J15" s="89"/>
      <c r="K15" s="89"/>
      <c r="L15" s="89"/>
      <c r="M15" s="89"/>
      <c r="N15" s="89"/>
      <c r="O15" s="90"/>
      <c r="Q15" s="21">
        <f>D15*0.08</f>
        <v>14.96</v>
      </c>
    </row>
    <row r="16" spans="1:17" s="21" customFormat="1" ht="66" x14ac:dyDescent="0.25">
      <c r="A16" s="135" t="s">
        <v>132</v>
      </c>
      <c r="B16" s="91" t="s">
        <v>239</v>
      </c>
      <c r="C16" s="86" t="s">
        <v>34</v>
      </c>
      <c r="D16" s="184">
        <v>2</v>
      </c>
      <c r="E16" s="88"/>
      <c r="F16" s="89"/>
      <c r="G16" s="89"/>
      <c r="H16" s="89"/>
      <c r="I16" s="89"/>
      <c r="J16" s="89"/>
      <c r="K16" s="89"/>
      <c r="L16" s="89"/>
      <c r="M16" s="89"/>
      <c r="N16" s="89"/>
      <c r="O16" s="90"/>
    </row>
    <row r="17" spans="1:17" s="21" customFormat="1" ht="66" x14ac:dyDescent="0.25">
      <c r="A17" s="135" t="s">
        <v>133</v>
      </c>
      <c r="B17" s="91" t="s">
        <v>35</v>
      </c>
      <c r="C17" s="86" t="s">
        <v>34</v>
      </c>
      <c r="D17" s="184">
        <v>42</v>
      </c>
      <c r="E17" s="88"/>
      <c r="F17" s="89"/>
      <c r="G17" s="89"/>
      <c r="H17" s="89"/>
      <c r="I17" s="89"/>
      <c r="J17" s="89"/>
      <c r="K17" s="89"/>
      <c r="L17" s="89"/>
      <c r="M17" s="89"/>
      <c r="N17" s="89"/>
      <c r="O17" s="90"/>
      <c r="Q17" s="21">
        <f>D17*0.04</f>
        <v>1.68</v>
      </c>
    </row>
    <row r="18" spans="1:17" s="21" customFormat="1" ht="52.8" x14ac:dyDescent="0.25">
      <c r="A18" s="135" t="s">
        <v>134</v>
      </c>
      <c r="B18" s="91" t="s">
        <v>36</v>
      </c>
      <c r="C18" s="86" t="s">
        <v>34</v>
      </c>
      <c r="D18" s="184">
        <v>8</v>
      </c>
      <c r="E18" s="88"/>
      <c r="F18" s="89"/>
      <c r="G18" s="89"/>
      <c r="H18" s="89"/>
      <c r="I18" s="89"/>
      <c r="J18" s="89"/>
      <c r="K18" s="89"/>
      <c r="L18" s="89"/>
      <c r="M18" s="89"/>
      <c r="N18" s="89"/>
      <c r="O18" s="90"/>
    </row>
    <row r="19" spans="1:17" s="21" customFormat="1" ht="39.6" x14ac:dyDescent="0.25">
      <c r="A19" s="135" t="s">
        <v>135</v>
      </c>
      <c r="B19" s="91" t="s">
        <v>37</v>
      </c>
      <c r="C19" s="86" t="s">
        <v>72</v>
      </c>
      <c r="D19" s="92">
        <v>4</v>
      </c>
      <c r="E19" s="88"/>
      <c r="F19" s="89"/>
      <c r="G19" s="89"/>
      <c r="H19" s="89"/>
      <c r="I19" s="89"/>
      <c r="J19" s="89"/>
      <c r="K19" s="89"/>
      <c r="L19" s="89"/>
      <c r="M19" s="89"/>
      <c r="N19" s="89"/>
      <c r="O19" s="90"/>
      <c r="Q19" s="21">
        <f>SUM(Q13:Q18)</f>
        <v>16.64</v>
      </c>
    </row>
    <row r="20" spans="1:17" s="21" customFormat="1" ht="39.6" x14ac:dyDescent="0.25">
      <c r="A20" s="135" t="s">
        <v>136</v>
      </c>
      <c r="B20" s="91" t="s">
        <v>39</v>
      </c>
      <c r="C20" s="86" t="s">
        <v>72</v>
      </c>
      <c r="D20" s="92">
        <v>7</v>
      </c>
      <c r="E20" s="88"/>
      <c r="F20" s="89"/>
      <c r="G20" s="89"/>
      <c r="H20" s="89"/>
      <c r="I20" s="89"/>
      <c r="J20" s="89"/>
      <c r="K20" s="89"/>
      <c r="L20" s="89"/>
      <c r="M20" s="89"/>
      <c r="N20" s="89"/>
      <c r="O20" s="90"/>
      <c r="Q20" s="21">
        <f>Q19*1.3</f>
        <v>21.632000000000001</v>
      </c>
    </row>
    <row r="21" spans="1:17" s="21" customFormat="1" x14ac:dyDescent="0.25">
      <c r="A21" s="135" t="s">
        <v>137</v>
      </c>
      <c r="B21" s="91" t="s">
        <v>40</v>
      </c>
      <c r="C21" s="86" t="s">
        <v>72</v>
      </c>
      <c r="D21" s="92">
        <v>4</v>
      </c>
      <c r="E21" s="88"/>
      <c r="F21" s="89"/>
      <c r="G21" s="89"/>
      <c r="H21" s="89"/>
      <c r="I21" s="89"/>
      <c r="J21" s="89"/>
      <c r="K21" s="89"/>
      <c r="L21" s="89"/>
      <c r="M21" s="89"/>
      <c r="N21" s="89"/>
      <c r="O21" s="90"/>
    </row>
    <row r="22" spans="1:17" s="21" customFormat="1" x14ac:dyDescent="0.25">
      <c r="A22" s="135" t="s">
        <v>138</v>
      </c>
      <c r="B22" s="91" t="s">
        <v>41</v>
      </c>
      <c r="C22" s="86" t="s">
        <v>72</v>
      </c>
      <c r="D22" s="92">
        <v>1</v>
      </c>
      <c r="E22" s="88"/>
      <c r="F22" s="89"/>
      <c r="G22" s="89"/>
      <c r="H22" s="89"/>
      <c r="I22" s="89"/>
      <c r="J22" s="89"/>
      <c r="K22" s="89"/>
      <c r="L22" s="89"/>
      <c r="M22" s="89"/>
      <c r="N22" s="89"/>
      <c r="O22" s="90"/>
    </row>
    <row r="23" spans="1:17" s="21" customFormat="1" x14ac:dyDescent="0.25">
      <c r="A23" s="135" t="s">
        <v>139</v>
      </c>
      <c r="B23" s="91" t="s">
        <v>222</v>
      </c>
      <c r="C23" s="86" t="s">
        <v>42</v>
      </c>
      <c r="D23" s="92">
        <v>4</v>
      </c>
      <c r="E23" s="88"/>
      <c r="F23" s="89"/>
      <c r="G23" s="89"/>
      <c r="H23" s="89"/>
      <c r="I23" s="89"/>
      <c r="J23" s="89"/>
      <c r="K23" s="89"/>
      <c r="L23" s="89"/>
      <c r="M23" s="89"/>
      <c r="N23" s="89"/>
      <c r="O23" s="90"/>
    </row>
    <row r="24" spans="1:17" s="21" customFormat="1" x14ac:dyDescent="0.25">
      <c r="A24" s="135" t="s">
        <v>140</v>
      </c>
      <c r="B24" s="91" t="s">
        <v>43</v>
      </c>
      <c r="C24" s="86" t="s">
        <v>72</v>
      </c>
      <c r="D24" s="92">
        <v>1</v>
      </c>
      <c r="E24" s="88"/>
      <c r="F24" s="89"/>
      <c r="G24" s="89"/>
      <c r="H24" s="89"/>
      <c r="I24" s="89"/>
      <c r="J24" s="89"/>
      <c r="K24" s="89"/>
      <c r="L24" s="89"/>
      <c r="M24" s="89"/>
      <c r="N24" s="89"/>
      <c r="O24" s="90"/>
    </row>
    <row r="25" spans="1:17" s="21" customFormat="1" x14ac:dyDescent="0.25">
      <c r="A25" s="135" t="s">
        <v>141</v>
      </c>
      <c r="B25" s="91" t="s">
        <v>44</v>
      </c>
      <c r="C25" s="86" t="s">
        <v>72</v>
      </c>
      <c r="D25" s="92">
        <v>1</v>
      </c>
      <c r="E25" s="88"/>
      <c r="F25" s="89"/>
      <c r="G25" s="89"/>
      <c r="H25" s="89"/>
      <c r="I25" s="89"/>
      <c r="J25" s="89"/>
      <c r="K25" s="89"/>
      <c r="L25" s="89"/>
      <c r="M25" s="89"/>
      <c r="N25" s="89"/>
      <c r="O25" s="90"/>
    </row>
    <row r="26" spans="1:17" s="21" customFormat="1" ht="39.6" x14ac:dyDescent="0.25">
      <c r="A26" s="135" t="s">
        <v>142</v>
      </c>
      <c r="B26" s="91" t="s">
        <v>259</v>
      </c>
      <c r="C26" s="86" t="s">
        <v>72</v>
      </c>
      <c r="D26" s="92">
        <v>4</v>
      </c>
      <c r="E26" s="88"/>
      <c r="F26" s="89"/>
      <c r="G26" s="89"/>
      <c r="H26" s="89"/>
      <c r="I26" s="89"/>
      <c r="J26" s="89"/>
      <c r="K26" s="89"/>
      <c r="L26" s="89"/>
      <c r="M26" s="89"/>
      <c r="N26" s="89"/>
      <c r="O26" s="90"/>
    </row>
    <row r="27" spans="1:17" s="21" customFormat="1" ht="42" customHeight="1" x14ac:dyDescent="0.25">
      <c r="A27" s="135" t="s">
        <v>143</v>
      </c>
      <c r="B27" s="91" t="s">
        <v>241</v>
      </c>
      <c r="C27" s="86" t="s">
        <v>72</v>
      </c>
      <c r="D27" s="92">
        <v>4</v>
      </c>
      <c r="E27" s="88"/>
      <c r="F27" s="89"/>
      <c r="G27" s="89"/>
      <c r="H27" s="89"/>
      <c r="I27" s="89"/>
      <c r="J27" s="89"/>
      <c r="K27" s="89"/>
      <c r="L27" s="89"/>
      <c r="M27" s="89"/>
      <c r="N27" s="89"/>
      <c r="O27" s="90"/>
    </row>
    <row r="28" spans="1:17" s="21" customFormat="1" ht="92.4" x14ac:dyDescent="0.25">
      <c r="A28" s="135" t="s">
        <v>144</v>
      </c>
      <c r="B28" s="91" t="s">
        <v>237</v>
      </c>
      <c r="C28" s="86" t="s">
        <v>42</v>
      </c>
      <c r="D28" s="92">
        <v>1</v>
      </c>
      <c r="E28" s="88"/>
      <c r="F28" s="89"/>
      <c r="G28" s="89"/>
      <c r="H28" s="89"/>
      <c r="I28" s="89"/>
      <c r="J28" s="89"/>
      <c r="K28" s="89"/>
      <c r="L28" s="89"/>
      <c r="M28" s="89"/>
      <c r="N28" s="89"/>
      <c r="O28" s="90"/>
    </row>
    <row r="29" spans="1:17" s="21" customFormat="1" ht="26.4" x14ac:dyDescent="0.25">
      <c r="A29" s="135" t="s">
        <v>145</v>
      </c>
      <c r="B29" s="91" t="s">
        <v>242</v>
      </c>
      <c r="C29" s="86" t="s">
        <v>72</v>
      </c>
      <c r="D29" s="92">
        <v>1</v>
      </c>
      <c r="E29" s="88"/>
      <c r="F29" s="89"/>
      <c r="G29" s="89"/>
      <c r="H29" s="89"/>
      <c r="I29" s="89"/>
      <c r="J29" s="89"/>
      <c r="K29" s="89"/>
      <c r="L29" s="89"/>
      <c r="M29" s="89"/>
      <c r="N29" s="89"/>
      <c r="O29" s="90"/>
    </row>
    <row r="30" spans="1:17" s="21" customFormat="1" x14ac:dyDescent="0.25">
      <c r="A30" s="135" t="s">
        <v>146</v>
      </c>
      <c r="B30" s="91" t="s">
        <v>45</v>
      </c>
      <c r="C30" s="86" t="s">
        <v>72</v>
      </c>
      <c r="D30" s="92">
        <v>1</v>
      </c>
      <c r="E30" s="88"/>
      <c r="F30" s="89"/>
      <c r="G30" s="89"/>
      <c r="H30" s="89"/>
      <c r="I30" s="89"/>
      <c r="J30" s="89"/>
      <c r="K30" s="89"/>
      <c r="L30" s="89"/>
      <c r="M30" s="89"/>
      <c r="N30" s="89"/>
      <c r="O30" s="90"/>
    </row>
    <row r="31" spans="1:17" s="21" customFormat="1" ht="66" x14ac:dyDescent="0.25">
      <c r="A31" s="135" t="s">
        <v>147</v>
      </c>
      <c r="B31" s="91" t="s">
        <v>46</v>
      </c>
      <c r="C31" s="86" t="s">
        <v>72</v>
      </c>
      <c r="D31" s="92">
        <v>4</v>
      </c>
      <c r="E31" s="88"/>
      <c r="F31" s="89"/>
      <c r="G31" s="89"/>
      <c r="H31" s="89"/>
      <c r="I31" s="89"/>
      <c r="J31" s="89"/>
      <c r="K31" s="89"/>
      <c r="L31" s="89"/>
      <c r="M31" s="89"/>
      <c r="N31" s="89"/>
      <c r="O31" s="90"/>
    </row>
    <row r="32" spans="1:17" s="21" customFormat="1" ht="15.6" x14ac:dyDescent="0.25">
      <c r="A32" s="135" t="s">
        <v>148</v>
      </c>
      <c r="B32" s="91" t="s">
        <v>47</v>
      </c>
      <c r="C32" s="86" t="s">
        <v>384</v>
      </c>
      <c r="D32" s="184">
        <v>1</v>
      </c>
      <c r="E32" s="88"/>
      <c r="F32" s="89"/>
      <c r="G32" s="89"/>
      <c r="H32" s="89"/>
      <c r="I32" s="89"/>
      <c r="J32" s="89"/>
      <c r="K32" s="89"/>
      <c r="L32" s="89"/>
      <c r="M32" s="89"/>
      <c r="N32" s="89"/>
      <c r="O32" s="90"/>
    </row>
    <row r="33" spans="1:15" s="21" customFormat="1" x14ac:dyDescent="0.25">
      <c r="A33" s="135" t="s">
        <v>149</v>
      </c>
      <c r="B33" s="91" t="s">
        <v>48</v>
      </c>
      <c r="C33" s="86" t="s">
        <v>221</v>
      </c>
      <c r="D33" s="92">
        <v>1</v>
      </c>
      <c r="E33" s="88"/>
      <c r="F33" s="89"/>
      <c r="G33" s="89"/>
      <c r="H33" s="89"/>
      <c r="I33" s="89"/>
      <c r="J33" s="89"/>
      <c r="K33" s="89"/>
      <c r="L33" s="89"/>
      <c r="M33" s="89"/>
      <c r="N33" s="89"/>
      <c r="O33" s="90"/>
    </row>
    <row r="34" spans="1:15" s="21" customFormat="1" x14ac:dyDescent="0.25">
      <c r="A34" s="135" t="s">
        <v>150</v>
      </c>
      <c r="B34" s="91" t="s">
        <v>49</v>
      </c>
      <c r="C34" s="86" t="s">
        <v>50</v>
      </c>
      <c r="D34" s="92">
        <v>1</v>
      </c>
      <c r="E34" s="88"/>
      <c r="F34" s="89"/>
      <c r="G34" s="89"/>
      <c r="H34" s="89"/>
      <c r="I34" s="89"/>
      <c r="J34" s="89"/>
      <c r="K34" s="89"/>
      <c r="L34" s="89"/>
      <c r="M34" s="89"/>
      <c r="N34" s="89"/>
      <c r="O34" s="90"/>
    </row>
    <row r="35" spans="1:15" s="21" customFormat="1" x14ac:dyDescent="0.25">
      <c r="A35" s="135" t="s">
        <v>151</v>
      </c>
      <c r="B35" s="91" t="s">
        <v>51</v>
      </c>
      <c r="C35" s="86" t="s">
        <v>34</v>
      </c>
      <c r="D35" s="184">
        <v>239</v>
      </c>
      <c r="E35" s="88"/>
      <c r="F35" s="89"/>
      <c r="G35" s="89"/>
      <c r="H35" s="89"/>
      <c r="I35" s="89"/>
      <c r="J35" s="89"/>
      <c r="K35" s="89"/>
      <c r="L35" s="89"/>
      <c r="M35" s="89"/>
      <c r="N35" s="89"/>
      <c r="O35" s="90"/>
    </row>
    <row r="36" spans="1:15" s="21" customFormat="1" x14ac:dyDescent="0.25">
      <c r="A36" s="135" t="s">
        <v>152</v>
      </c>
      <c r="B36" s="91" t="s">
        <v>52</v>
      </c>
      <c r="C36" s="86" t="s">
        <v>34</v>
      </c>
      <c r="D36" s="184">
        <v>239</v>
      </c>
      <c r="E36" s="88"/>
      <c r="F36" s="89"/>
      <c r="G36" s="89"/>
      <c r="H36" s="89"/>
      <c r="I36" s="89"/>
      <c r="J36" s="89"/>
      <c r="K36" s="89"/>
      <c r="L36" s="89"/>
      <c r="M36" s="89"/>
      <c r="N36" s="89"/>
      <c r="O36" s="90"/>
    </row>
    <row r="37" spans="1:15" s="21" customFormat="1" x14ac:dyDescent="0.25">
      <c r="A37" s="135" t="s">
        <v>153</v>
      </c>
      <c r="B37" s="91" t="s">
        <v>238</v>
      </c>
      <c r="C37" s="86" t="s">
        <v>34</v>
      </c>
      <c r="D37" s="184">
        <v>239</v>
      </c>
      <c r="E37" s="88"/>
      <c r="F37" s="89"/>
      <c r="G37" s="89"/>
      <c r="H37" s="89"/>
      <c r="I37" s="89"/>
      <c r="J37" s="89"/>
      <c r="K37" s="89"/>
      <c r="L37" s="89"/>
      <c r="M37" s="89"/>
      <c r="N37" s="89"/>
      <c r="O37" s="90"/>
    </row>
    <row r="38" spans="1:15" s="21" customFormat="1" x14ac:dyDescent="0.25">
      <c r="A38" s="135" t="s">
        <v>154</v>
      </c>
      <c r="B38" s="91" t="s">
        <v>53</v>
      </c>
      <c r="C38" s="86" t="s">
        <v>50</v>
      </c>
      <c r="D38" s="92">
        <v>1</v>
      </c>
      <c r="E38" s="88"/>
      <c r="F38" s="89"/>
      <c r="G38" s="89"/>
      <c r="H38" s="89"/>
      <c r="I38" s="89"/>
      <c r="J38" s="89"/>
      <c r="K38" s="89"/>
      <c r="L38" s="89"/>
      <c r="M38" s="89"/>
      <c r="N38" s="89"/>
      <c r="O38" s="90"/>
    </row>
    <row r="39" spans="1:15" s="21" customFormat="1" x14ac:dyDescent="0.25">
      <c r="A39" s="135" t="s">
        <v>155</v>
      </c>
      <c r="B39" s="91" t="s">
        <v>54</v>
      </c>
      <c r="C39" s="86" t="s">
        <v>50</v>
      </c>
      <c r="D39" s="92">
        <v>1</v>
      </c>
      <c r="E39" s="88"/>
      <c r="F39" s="89"/>
      <c r="G39" s="89"/>
      <c r="H39" s="89"/>
      <c r="I39" s="89"/>
      <c r="J39" s="89"/>
      <c r="K39" s="89"/>
      <c r="L39" s="89"/>
      <c r="M39" s="89"/>
      <c r="N39" s="89"/>
      <c r="O39" s="90"/>
    </row>
    <row r="40" spans="1:15" s="21" customFormat="1" x14ac:dyDescent="0.25">
      <c r="A40" s="135" t="s">
        <v>156</v>
      </c>
      <c r="B40" s="91" t="s">
        <v>55</v>
      </c>
      <c r="C40" s="86" t="s">
        <v>50</v>
      </c>
      <c r="D40" s="92">
        <v>1</v>
      </c>
      <c r="E40" s="88"/>
      <c r="F40" s="89"/>
      <c r="G40" s="89"/>
      <c r="H40" s="89"/>
      <c r="I40" s="89"/>
      <c r="J40" s="89"/>
      <c r="K40" s="89"/>
      <c r="L40" s="89"/>
      <c r="M40" s="89"/>
      <c r="N40" s="89"/>
      <c r="O40" s="90"/>
    </row>
    <row r="41" spans="1:15" s="21" customFormat="1" x14ac:dyDescent="0.25">
      <c r="A41" s="135" t="s">
        <v>157</v>
      </c>
      <c r="B41" s="91" t="s">
        <v>56</v>
      </c>
      <c r="C41" s="86" t="s">
        <v>50</v>
      </c>
      <c r="D41" s="92">
        <v>1</v>
      </c>
      <c r="E41" s="88"/>
      <c r="F41" s="89"/>
      <c r="G41" s="89"/>
      <c r="H41" s="89"/>
      <c r="I41" s="89"/>
      <c r="J41" s="89"/>
      <c r="K41" s="89"/>
      <c r="L41" s="89"/>
      <c r="M41" s="89"/>
      <c r="N41" s="89"/>
      <c r="O41" s="90"/>
    </row>
    <row r="42" spans="1:15" s="21" customFormat="1" x14ac:dyDescent="0.25">
      <c r="A42" s="135" t="s">
        <v>158</v>
      </c>
      <c r="B42" s="91" t="s">
        <v>57</v>
      </c>
      <c r="C42" s="86" t="s">
        <v>50</v>
      </c>
      <c r="D42" s="92">
        <v>3</v>
      </c>
      <c r="E42" s="88"/>
      <c r="F42" s="89"/>
      <c r="G42" s="89"/>
      <c r="H42" s="89"/>
      <c r="I42" s="89"/>
      <c r="J42" s="89"/>
      <c r="K42" s="89"/>
      <c r="L42" s="89"/>
      <c r="M42" s="89"/>
      <c r="N42" s="89"/>
      <c r="O42" s="90"/>
    </row>
    <row r="43" spans="1:15" s="21" customFormat="1" x14ac:dyDescent="0.25">
      <c r="A43" s="135" t="s">
        <v>159</v>
      </c>
      <c r="B43" s="91" t="s">
        <v>58</v>
      </c>
      <c r="C43" s="86" t="s">
        <v>50</v>
      </c>
      <c r="D43" s="92">
        <v>7</v>
      </c>
      <c r="E43" s="88"/>
      <c r="F43" s="89"/>
      <c r="G43" s="89"/>
      <c r="H43" s="89"/>
      <c r="I43" s="89"/>
      <c r="J43" s="89"/>
      <c r="K43" s="89"/>
      <c r="L43" s="89"/>
      <c r="M43" s="89"/>
      <c r="N43" s="89"/>
      <c r="O43" s="90"/>
    </row>
    <row r="44" spans="1:15" s="21" customFormat="1" ht="26.4" x14ac:dyDescent="0.25">
      <c r="A44" s="135" t="s">
        <v>160</v>
      </c>
      <c r="B44" s="91" t="s">
        <v>59</v>
      </c>
      <c r="C44" s="86" t="s">
        <v>221</v>
      </c>
      <c r="D44" s="92">
        <v>1</v>
      </c>
      <c r="E44" s="88"/>
      <c r="F44" s="89"/>
      <c r="G44" s="89"/>
      <c r="H44" s="89"/>
      <c r="I44" s="89"/>
      <c r="J44" s="89"/>
      <c r="K44" s="89"/>
      <c r="L44" s="89"/>
      <c r="M44" s="89"/>
      <c r="N44" s="89"/>
      <c r="O44" s="90"/>
    </row>
    <row r="45" spans="1:15" s="21" customFormat="1" x14ac:dyDescent="0.25">
      <c r="A45" s="135"/>
      <c r="B45" s="93" t="s">
        <v>60</v>
      </c>
      <c r="C45" s="86"/>
      <c r="D45" s="92"/>
      <c r="E45" s="88"/>
      <c r="F45" s="89"/>
      <c r="G45" s="89"/>
      <c r="H45" s="89"/>
      <c r="I45" s="89"/>
      <c r="J45" s="89"/>
      <c r="K45" s="89"/>
      <c r="L45" s="89"/>
      <c r="M45" s="89"/>
      <c r="N45" s="89"/>
      <c r="O45" s="90"/>
    </row>
    <row r="46" spans="1:15" s="21" customFormat="1" ht="26.4" x14ac:dyDescent="0.25">
      <c r="A46" s="135" t="s">
        <v>161</v>
      </c>
      <c r="B46" s="91" t="s">
        <v>61</v>
      </c>
      <c r="C46" s="86" t="s">
        <v>384</v>
      </c>
      <c r="D46" s="184">
        <v>1052</v>
      </c>
      <c r="E46" s="88"/>
      <c r="F46" s="89"/>
      <c r="G46" s="89"/>
      <c r="H46" s="89"/>
      <c r="I46" s="89"/>
      <c r="J46" s="89"/>
      <c r="K46" s="89"/>
      <c r="L46" s="89"/>
      <c r="M46" s="89"/>
      <c r="N46" s="89"/>
      <c r="O46" s="90"/>
    </row>
    <row r="47" spans="1:15" s="21" customFormat="1" ht="15.6" x14ac:dyDescent="0.25">
      <c r="A47" s="135" t="s">
        <v>162</v>
      </c>
      <c r="B47" s="91" t="s">
        <v>62</v>
      </c>
      <c r="C47" s="86" t="s">
        <v>384</v>
      </c>
      <c r="D47" s="184">
        <v>105.2</v>
      </c>
      <c r="E47" s="88"/>
      <c r="F47" s="89"/>
      <c r="G47" s="89"/>
      <c r="H47" s="89"/>
      <c r="I47" s="89"/>
      <c r="J47" s="89"/>
      <c r="K47" s="89"/>
      <c r="L47" s="89"/>
      <c r="M47" s="89"/>
      <c r="N47" s="89"/>
      <c r="O47" s="90"/>
    </row>
    <row r="48" spans="1:15" s="21" customFormat="1" ht="15.6" x14ac:dyDescent="0.25">
      <c r="A48" s="135" t="s">
        <v>163</v>
      </c>
      <c r="B48" s="91" t="s">
        <v>63</v>
      </c>
      <c r="C48" s="86" t="s">
        <v>384</v>
      </c>
      <c r="D48" s="184">
        <v>36</v>
      </c>
      <c r="E48" s="88"/>
      <c r="F48" s="89"/>
      <c r="G48" s="89"/>
      <c r="H48" s="89"/>
      <c r="I48" s="89"/>
      <c r="J48" s="89"/>
      <c r="K48" s="89"/>
      <c r="L48" s="89"/>
      <c r="M48" s="89"/>
      <c r="N48" s="89"/>
      <c r="O48" s="90"/>
    </row>
    <row r="49" spans="1:15" s="21" customFormat="1" ht="15.6" x14ac:dyDescent="0.25">
      <c r="A49" s="135" t="s">
        <v>164</v>
      </c>
      <c r="B49" s="91" t="s">
        <v>64</v>
      </c>
      <c r="C49" s="86" t="s">
        <v>384</v>
      </c>
      <c r="D49" s="184">
        <v>72</v>
      </c>
      <c r="E49" s="88"/>
      <c r="F49" s="89"/>
      <c r="G49" s="89"/>
      <c r="H49" s="89"/>
      <c r="I49" s="89"/>
      <c r="J49" s="89"/>
      <c r="K49" s="89"/>
      <c r="L49" s="89"/>
      <c r="M49" s="89"/>
      <c r="N49" s="89"/>
      <c r="O49" s="90"/>
    </row>
    <row r="50" spans="1:15" s="21" customFormat="1" ht="26.4" x14ac:dyDescent="0.25">
      <c r="A50" s="135" t="s">
        <v>260</v>
      </c>
      <c r="B50" s="91" t="s">
        <v>65</v>
      </c>
      <c r="C50" s="86" t="s">
        <v>384</v>
      </c>
      <c r="D50" s="184">
        <v>1157</v>
      </c>
      <c r="E50" s="88"/>
      <c r="F50" s="89"/>
      <c r="G50" s="89"/>
      <c r="H50" s="89"/>
      <c r="I50" s="89"/>
      <c r="J50" s="89"/>
      <c r="K50" s="89"/>
      <c r="L50" s="89"/>
      <c r="M50" s="89"/>
      <c r="N50" s="89"/>
      <c r="O50" s="90"/>
    </row>
    <row r="51" spans="1:15" s="21" customFormat="1" ht="15.6" x14ac:dyDescent="0.25">
      <c r="A51" s="135" t="s">
        <v>261</v>
      </c>
      <c r="B51" s="91" t="s">
        <v>66</v>
      </c>
      <c r="C51" s="86" t="s">
        <v>384</v>
      </c>
      <c r="D51" s="184">
        <v>1264</v>
      </c>
      <c r="E51" s="88"/>
      <c r="F51" s="89"/>
      <c r="G51" s="89"/>
      <c r="H51" s="89"/>
      <c r="I51" s="89"/>
      <c r="J51" s="89"/>
      <c r="K51" s="89"/>
      <c r="L51" s="89"/>
      <c r="M51" s="89"/>
      <c r="N51" s="89"/>
      <c r="O51" s="90"/>
    </row>
    <row r="52" spans="1:15" s="21" customFormat="1" ht="39.6" x14ac:dyDescent="0.25">
      <c r="A52" s="135" t="s">
        <v>262</v>
      </c>
      <c r="B52" s="91" t="s">
        <v>67</v>
      </c>
      <c r="C52" s="86" t="s">
        <v>34</v>
      </c>
      <c r="D52" s="184">
        <v>239</v>
      </c>
      <c r="E52" s="88"/>
      <c r="F52" s="89"/>
      <c r="G52" s="89"/>
      <c r="H52" s="89"/>
      <c r="I52" s="89"/>
      <c r="J52" s="89"/>
      <c r="K52" s="89"/>
      <c r="L52" s="89"/>
      <c r="M52" s="89"/>
      <c r="N52" s="89"/>
      <c r="O52" s="90"/>
    </row>
    <row r="53" spans="1:15" s="21" customFormat="1" ht="26.4" x14ac:dyDescent="0.25">
      <c r="A53" s="135" t="s">
        <v>263</v>
      </c>
      <c r="B53" s="91" t="s">
        <v>68</v>
      </c>
      <c r="C53" s="86" t="s">
        <v>34</v>
      </c>
      <c r="D53" s="184">
        <v>239</v>
      </c>
      <c r="E53" s="88"/>
      <c r="F53" s="89"/>
      <c r="G53" s="89"/>
      <c r="H53" s="89"/>
      <c r="I53" s="89"/>
      <c r="J53" s="89"/>
      <c r="K53" s="89"/>
      <c r="L53" s="89"/>
      <c r="M53" s="89"/>
      <c r="N53" s="89"/>
      <c r="O53" s="90"/>
    </row>
    <row r="54" spans="1:15" s="21" customFormat="1" x14ac:dyDescent="0.25">
      <c r="A54" s="135">
        <v>2</v>
      </c>
      <c r="B54" s="85" t="s">
        <v>69</v>
      </c>
      <c r="C54" s="86"/>
      <c r="D54" s="92"/>
      <c r="E54" s="88"/>
      <c r="F54" s="89"/>
      <c r="G54" s="89"/>
      <c r="H54" s="89"/>
      <c r="I54" s="89"/>
      <c r="J54" s="89"/>
      <c r="K54" s="89"/>
      <c r="L54" s="89"/>
      <c r="M54" s="89"/>
      <c r="N54" s="89"/>
      <c r="O54" s="90"/>
    </row>
    <row r="55" spans="1:15" s="21" customFormat="1" ht="52.8" x14ac:dyDescent="0.25">
      <c r="A55" s="135" t="s">
        <v>165</v>
      </c>
      <c r="B55" s="91" t="s">
        <v>70</v>
      </c>
      <c r="C55" s="86" t="s">
        <v>34</v>
      </c>
      <c r="D55" s="184">
        <v>110</v>
      </c>
      <c r="E55" s="88"/>
      <c r="F55" s="89"/>
      <c r="G55" s="89"/>
      <c r="H55" s="89"/>
      <c r="I55" s="89"/>
      <c r="J55" s="89"/>
      <c r="K55" s="89"/>
      <c r="L55" s="89"/>
      <c r="M55" s="89"/>
      <c r="N55" s="89"/>
      <c r="O55" s="90"/>
    </row>
    <row r="56" spans="1:15" s="21" customFormat="1" ht="118.8" x14ac:dyDescent="0.25">
      <c r="A56" s="135" t="s">
        <v>166</v>
      </c>
      <c r="B56" s="91" t="s">
        <v>71</v>
      </c>
      <c r="C56" s="86" t="s">
        <v>72</v>
      </c>
      <c r="D56" s="92">
        <v>5</v>
      </c>
      <c r="E56" s="87"/>
      <c r="F56" s="89"/>
      <c r="G56" s="89"/>
      <c r="H56" s="89"/>
      <c r="I56" s="89"/>
      <c r="J56" s="89"/>
      <c r="K56" s="89"/>
      <c r="L56" s="89"/>
      <c r="M56" s="89"/>
      <c r="N56" s="89"/>
      <c r="O56" s="90"/>
    </row>
    <row r="57" spans="1:15" s="21" customFormat="1" ht="92.4" x14ac:dyDescent="0.25">
      <c r="A57" s="135" t="s">
        <v>167</v>
      </c>
      <c r="B57" s="91" t="s">
        <v>240</v>
      </c>
      <c r="C57" s="86" t="s">
        <v>72</v>
      </c>
      <c r="D57" s="92">
        <v>1</v>
      </c>
      <c r="E57" s="87"/>
      <c r="F57" s="89"/>
      <c r="G57" s="89"/>
      <c r="H57" s="89"/>
      <c r="I57" s="89"/>
      <c r="J57" s="89"/>
      <c r="K57" s="89"/>
      <c r="L57" s="89"/>
      <c r="M57" s="89"/>
      <c r="N57" s="89"/>
      <c r="O57" s="90"/>
    </row>
    <row r="58" spans="1:15" s="21" customFormat="1" ht="39.6" x14ac:dyDescent="0.25">
      <c r="A58" s="135" t="s">
        <v>168</v>
      </c>
      <c r="B58" s="91" t="s">
        <v>243</v>
      </c>
      <c r="C58" s="86" t="s">
        <v>72</v>
      </c>
      <c r="D58" s="92">
        <v>6</v>
      </c>
      <c r="E58" s="88"/>
      <c r="F58" s="89"/>
      <c r="G58" s="89"/>
      <c r="H58" s="89"/>
      <c r="I58" s="89"/>
      <c r="J58" s="89"/>
      <c r="K58" s="89"/>
      <c r="L58" s="89"/>
      <c r="M58" s="89"/>
      <c r="N58" s="89"/>
      <c r="O58" s="90"/>
    </row>
    <row r="59" spans="1:15" s="21" customFormat="1" x14ac:dyDescent="0.25">
      <c r="A59" s="135" t="s">
        <v>169</v>
      </c>
      <c r="B59" s="91" t="s">
        <v>73</v>
      </c>
      <c r="C59" s="86" t="s">
        <v>72</v>
      </c>
      <c r="D59" s="92">
        <v>12</v>
      </c>
      <c r="E59" s="88"/>
      <c r="F59" s="89"/>
      <c r="G59" s="89"/>
      <c r="H59" s="89"/>
      <c r="I59" s="89"/>
      <c r="J59" s="89"/>
      <c r="K59" s="89"/>
      <c r="L59" s="89"/>
      <c r="M59" s="89"/>
      <c r="N59" s="89"/>
      <c r="O59" s="90"/>
    </row>
    <row r="60" spans="1:15" s="21" customFormat="1" x14ac:dyDescent="0.25">
      <c r="A60" s="135" t="s">
        <v>170</v>
      </c>
      <c r="B60" s="91" t="s">
        <v>74</v>
      </c>
      <c r="C60" s="86" t="s">
        <v>72</v>
      </c>
      <c r="D60" s="92">
        <v>1</v>
      </c>
      <c r="E60" s="88"/>
      <c r="F60" s="89"/>
      <c r="G60" s="89"/>
      <c r="H60" s="89"/>
      <c r="I60" s="89"/>
      <c r="J60" s="89"/>
      <c r="K60" s="89"/>
      <c r="L60" s="89"/>
      <c r="M60" s="89"/>
      <c r="N60" s="89"/>
      <c r="O60" s="90"/>
    </row>
    <row r="61" spans="1:15" s="21" customFormat="1" x14ac:dyDescent="0.25">
      <c r="A61" s="135" t="s">
        <v>171</v>
      </c>
      <c r="B61" s="91" t="s">
        <v>224</v>
      </c>
      <c r="C61" s="86" t="s">
        <v>72</v>
      </c>
      <c r="D61" s="92">
        <v>5</v>
      </c>
      <c r="E61" s="88"/>
      <c r="F61" s="89"/>
      <c r="G61" s="89"/>
      <c r="H61" s="89"/>
      <c r="I61" s="89"/>
      <c r="J61" s="89"/>
      <c r="K61" s="89"/>
      <c r="L61" s="89"/>
      <c r="M61" s="89"/>
      <c r="N61" s="89"/>
      <c r="O61" s="90"/>
    </row>
    <row r="62" spans="1:15" s="21" customFormat="1" x14ac:dyDescent="0.25">
      <c r="A62" s="135" t="s">
        <v>172</v>
      </c>
      <c r="B62" s="91" t="s">
        <v>225</v>
      </c>
      <c r="C62" s="86" t="s">
        <v>72</v>
      </c>
      <c r="D62" s="92">
        <v>10</v>
      </c>
      <c r="E62" s="88"/>
      <c r="F62" s="89"/>
      <c r="G62" s="89"/>
      <c r="H62" s="89"/>
      <c r="I62" s="89"/>
      <c r="J62" s="89"/>
      <c r="K62" s="89"/>
      <c r="L62" s="89"/>
      <c r="M62" s="89"/>
      <c r="N62" s="89"/>
      <c r="O62" s="90"/>
    </row>
    <row r="63" spans="1:15" s="21" customFormat="1" x14ac:dyDescent="0.25">
      <c r="A63" s="135" t="s">
        <v>173</v>
      </c>
      <c r="B63" s="91" t="s">
        <v>352</v>
      </c>
      <c r="C63" s="86" t="s">
        <v>72</v>
      </c>
      <c r="D63" s="92">
        <v>5</v>
      </c>
      <c r="E63" s="88"/>
      <c r="F63" s="89"/>
      <c r="G63" s="89"/>
      <c r="H63" s="89"/>
      <c r="I63" s="89"/>
      <c r="J63" s="89"/>
      <c r="K63" s="89"/>
      <c r="L63" s="89"/>
      <c r="M63" s="89"/>
      <c r="N63" s="89"/>
      <c r="O63" s="90"/>
    </row>
    <row r="64" spans="1:15" s="21" customFormat="1" x14ac:dyDescent="0.25">
      <c r="A64" s="135" t="s">
        <v>174</v>
      </c>
      <c r="B64" s="91" t="s">
        <v>353</v>
      </c>
      <c r="C64" s="86" t="s">
        <v>72</v>
      </c>
      <c r="D64" s="92">
        <v>2</v>
      </c>
      <c r="E64" s="88"/>
      <c r="F64" s="89"/>
      <c r="G64" s="89"/>
      <c r="H64" s="89"/>
      <c r="I64" s="89"/>
      <c r="J64" s="89"/>
      <c r="K64" s="89"/>
      <c r="L64" s="89"/>
      <c r="M64" s="89"/>
      <c r="N64" s="89"/>
      <c r="O64" s="90"/>
    </row>
    <row r="65" spans="1:15" s="21" customFormat="1" x14ac:dyDescent="0.25">
      <c r="A65" s="135" t="s">
        <v>175</v>
      </c>
      <c r="B65" s="91" t="s">
        <v>75</v>
      </c>
      <c r="C65" s="86" t="s">
        <v>42</v>
      </c>
      <c r="D65" s="92">
        <v>1</v>
      </c>
      <c r="E65" s="88"/>
      <c r="F65" s="89"/>
      <c r="G65" s="89"/>
      <c r="H65" s="89"/>
      <c r="I65" s="89"/>
      <c r="J65" s="89"/>
      <c r="K65" s="89"/>
      <c r="L65" s="89"/>
      <c r="M65" s="89"/>
      <c r="N65" s="89"/>
      <c r="O65" s="90"/>
    </row>
    <row r="66" spans="1:15" s="21" customFormat="1" x14ac:dyDescent="0.25">
      <c r="A66" s="135" t="s">
        <v>176</v>
      </c>
      <c r="B66" s="91" t="s">
        <v>76</v>
      </c>
      <c r="C66" s="86" t="s">
        <v>34</v>
      </c>
      <c r="D66" s="184">
        <v>110</v>
      </c>
      <c r="E66" s="88"/>
      <c r="F66" s="89"/>
      <c r="G66" s="89"/>
      <c r="H66" s="89"/>
      <c r="I66" s="89"/>
      <c r="J66" s="89"/>
      <c r="K66" s="89"/>
      <c r="L66" s="89"/>
      <c r="M66" s="89"/>
      <c r="N66" s="89"/>
      <c r="O66" s="90"/>
    </row>
    <row r="67" spans="1:15" s="21" customFormat="1" x14ac:dyDescent="0.25">
      <c r="A67" s="135" t="s">
        <v>177</v>
      </c>
      <c r="B67" s="91" t="s">
        <v>244</v>
      </c>
      <c r="C67" s="86" t="s">
        <v>34</v>
      </c>
      <c r="D67" s="184">
        <v>110</v>
      </c>
      <c r="E67" s="88"/>
      <c r="F67" s="89"/>
      <c r="G67" s="89"/>
      <c r="H67" s="89"/>
      <c r="I67" s="89"/>
      <c r="J67" s="89"/>
      <c r="K67" s="89"/>
      <c r="L67" s="89"/>
      <c r="M67" s="89"/>
      <c r="N67" s="89"/>
      <c r="O67" s="90"/>
    </row>
    <row r="68" spans="1:15" s="21" customFormat="1" x14ac:dyDescent="0.25">
      <c r="A68" s="135" t="s">
        <v>178</v>
      </c>
      <c r="B68" s="91" t="s">
        <v>77</v>
      </c>
      <c r="C68" s="86" t="s">
        <v>50</v>
      </c>
      <c r="D68" s="92">
        <v>1</v>
      </c>
      <c r="E68" s="88"/>
      <c r="F68" s="89"/>
      <c r="G68" s="89"/>
      <c r="H68" s="89"/>
      <c r="I68" s="89"/>
      <c r="J68" s="89"/>
      <c r="K68" s="89"/>
      <c r="L68" s="89"/>
      <c r="M68" s="89"/>
      <c r="N68" s="89"/>
      <c r="O68" s="90"/>
    </row>
    <row r="69" spans="1:15" s="21" customFormat="1" x14ac:dyDescent="0.25">
      <c r="A69" s="135" t="s">
        <v>264</v>
      </c>
      <c r="B69" s="91" t="s">
        <v>78</v>
      </c>
      <c r="C69" s="86" t="s">
        <v>50</v>
      </c>
      <c r="D69" s="92">
        <v>1</v>
      </c>
      <c r="E69" s="88"/>
      <c r="F69" s="89"/>
      <c r="G69" s="89"/>
      <c r="H69" s="89"/>
      <c r="I69" s="89"/>
      <c r="J69" s="89"/>
      <c r="K69" s="89"/>
      <c r="L69" s="89"/>
      <c r="M69" s="89"/>
      <c r="N69" s="89"/>
      <c r="O69" s="90"/>
    </row>
    <row r="70" spans="1:15" s="21" customFormat="1" x14ac:dyDescent="0.25">
      <c r="A70" s="135" t="s">
        <v>179</v>
      </c>
      <c r="B70" s="91" t="s">
        <v>79</v>
      </c>
      <c r="C70" s="86" t="s">
        <v>50</v>
      </c>
      <c r="D70" s="92">
        <v>1</v>
      </c>
      <c r="E70" s="88"/>
      <c r="F70" s="89"/>
      <c r="G70" s="89"/>
      <c r="H70" s="89"/>
      <c r="I70" s="89"/>
      <c r="J70" s="89"/>
      <c r="K70" s="89"/>
      <c r="L70" s="89"/>
      <c r="M70" s="89"/>
      <c r="N70" s="89"/>
      <c r="O70" s="90"/>
    </row>
    <row r="71" spans="1:15" s="21" customFormat="1" x14ac:dyDescent="0.25">
      <c r="A71" s="135" t="s">
        <v>180</v>
      </c>
      <c r="B71" s="91" t="s">
        <v>80</v>
      </c>
      <c r="C71" s="86" t="s">
        <v>50</v>
      </c>
      <c r="D71" s="92">
        <v>10</v>
      </c>
      <c r="E71" s="88"/>
      <c r="F71" s="89"/>
      <c r="G71" s="89"/>
      <c r="H71" s="89"/>
      <c r="I71" s="89"/>
      <c r="J71" s="89"/>
      <c r="K71" s="89"/>
      <c r="L71" s="89"/>
      <c r="M71" s="89"/>
      <c r="N71" s="89"/>
      <c r="O71" s="90"/>
    </row>
    <row r="72" spans="1:15" s="21" customFormat="1" x14ac:dyDescent="0.25">
      <c r="A72" s="135" t="s">
        <v>181</v>
      </c>
      <c r="B72" s="91" t="s">
        <v>81</v>
      </c>
      <c r="C72" s="86" t="s">
        <v>50</v>
      </c>
      <c r="D72" s="92">
        <v>5</v>
      </c>
      <c r="E72" s="88"/>
      <c r="F72" s="89"/>
      <c r="G72" s="89"/>
      <c r="H72" s="89"/>
      <c r="I72" s="89"/>
      <c r="J72" s="89"/>
      <c r="K72" s="89"/>
      <c r="L72" s="89"/>
      <c r="M72" s="89"/>
      <c r="N72" s="89"/>
      <c r="O72" s="90"/>
    </row>
    <row r="73" spans="1:15" s="21" customFormat="1" x14ac:dyDescent="0.25">
      <c r="A73" s="135" t="s">
        <v>182</v>
      </c>
      <c r="B73" s="91" t="s">
        <v>58</v>
      </c>
      <c r="C73" s="86" t="s">
        <v>50</v>
      </c>
      <c r="D73" s="92">
        <v>3</v>
      </c>
      <c r="E73" s="88"/>
      <c r="F73" s="89"/>
      <c r="G73" s="89"/>
      <c r="H73" s="89"/>
      <c r="I73" s="89"/>
      <c r="J73" s="89"/>
      <c r="K73" s="89"/>
      <c r="L73" s="89"/>
      <c r="M73" s="89"/>
      <c r="N73" s="89"/>
      <c r="O73" s="90"/>
    </row>
    <row r="74" spans="1:15" s="21" customFormat="1" x14ac:dyDescent="0.25">
      <c r="A74" s="135" t="s">
        <v>183</v>
      </c>
      <c r="B74" s="91" t="s">
        <v>48</v>
      </c>
      <c r="C74" s="86" t="s">
        <v>42</v>
      </c>
      <c r="D74" s="92">
        <v>1</v>
      </c>
      <c r="E74" s="88"/>
      <c r="F74" s="89"/>
      <c r="G74" s="89"/>
      <c r="H74" s="89"/>
      <c r="I74" s="89"/>
      <c r="J74" s="89"/>
      <c r="K74" s="89"/>
      <c r="L74" s="89"/>
      <c r="M74" s="89"/>
      <c r="N74" s="89"/>
      <c r="O74" s="90"/>
    </row>
    <row r="75" spans="1:15" s="21" customFormat="1" x14ac:dyDescent="0.25">
      <c r="A75" s="135" t="s">
        <v>184</v>
      </c>
      <c r="B75" s="91" t="s">
        <v>82</v>
      </c>
      <c r="C75" s="86" t="s">
        <v>34</v>
      </c>
      <c r="D75" s="184">
        <v>110</v>
      </c>
      <c r="E75" s="88"/>
      <c r="F75" s="89"/>
      <c r="G75" s="89"/>
      <c r="H75" s="89"/>
      <c r="I75" s="89"/>
      <c r="J75" s="89"/>
      <c r="K75" s="89"/>
      <c r="L75" s="89"/>
      <c r="M75" s="89"/>
      <c r="N75" s="89"/>
      <c r="O75" s="90"/>
    </row>
    <row r="76" spans="1:15" s="21" customFormat="1" ht="26.4" x14ac:dyDescent="0.25">
      <c r="A76" s="135" t="s">
        <v>185</v>
      </c>
      <c r="B76" s="91" t="s">
        <v>83</v>
      </c>
      <c r="C76" s="86" t="s">
        <v>384</v>
      </c>
      <c r="D76" s="184">
        <v>2.5</v>
      </c>
      <c r="E76" s="88"/>
      <c r="F76" s="89"/>
      <c r="G76" s="89"/>
      <c r="H76" s="89"/>
      <c r="I76" s="89"/>
      <c r="J76" s="89"/>
      <c r="K76" s="89"/>
      <c r="L76" s="89"/>
      <c r="M76" s="89"/>
      <c r="N76" s="89"/>
      <c r="O76" s="90"/>
    </row>
    <row r="77" spans="1:15" s="21" customFormat="1" x14ac:dyDescent="0.25">
      <c r="A77" s="135"/>
      <c r="B77" s="93" t="s">
        <v>84</v>
      </c>
      <c r="C77" s="86"/>
      <c r="D77" s="92"/>
      <c r="E77" s="88"/>
      <c r="F77" s="89"/>
      <c r="G77" s="89"/>
      <c r="H77" s="89"/>
      <c r="I77" s="89"/>
      <c r="J77" s="89"/>
      <c r="K77" s="89"/>
      <c r="L77" s="89"/>
      <c r="M77" s="89"/>
      <c r="N77" s="89"/>
      <c r="O77" s="90"/>
    </row>
    <row r="78" spans="1:15" s="21" customFormat="1" ht="26.4" x14ac:dyDescent="0.25">
      <c r="A78" s="135" t="s">
        <v>186</v>
      </c>
      <c r="B78" s="91" t="s">
        <v>85</v>
      </c>
      <c r="C78" s="86" t="s">
        <v>384</v>
      </c>
      <c r="D78" s="184">
        <v>550</v>
      </c>
      <c r="E78" s="88"/>
      <c r="F78" s="89"/>
      <c r="G78" s="89"/>
      <c r="H78" s="89"/>
      <c r="I78" s="89"/>
      <c r="J78" s="89"/>
      <c r="K78" s="89"/>
      <c r="L78" s="89"/>
      <c r="M78" s="89"/>
      <c r="N78" s="89"/>
      <c r="O78" s="90"/>
    </row>
    <row r="79" spans="1:15" s="21" customFormat="1" ht="15.6" x14ac:dyDescent="0.25">
      <c r="A79" s="135" t="s">
        <v>187</v>
      </c>
      <c r="B79" s="91" t="s">
        <v>62</v>
      </c>
      <c r="C79" s="86" t="s">
        <v>384</v>
      </c>
      <c r="D79" s="184">
        <v>55</v>
      </c>
      <c r="E79" s="88"/>
      <c r="F79" s="89"/>
      <c r="G79" s="89"/>
      <c r="H79" s="89"/>
      <c r="I79" s="89"/>
      <c r="J79" s="89"/>
      <c r="K79" s="89"/>
      <c r="L79" s="89"/>
      <c r="M79" s="89"/>
      <c r="N79" s="89"/>
      <c r="O79" s="90"/>
    </row>
    <row r="80" spans="1:15" s="21" customFormat="1" ht="15.6" x14ac:dyDescent="0.25">
      <c r="A80" s="135" t="s">
        <v>188</v>
      </c>
      <c r="B80" s="91" t="s">
        <v>63</v>
      </c>
      <c r="C80" s="86" t="s">
        <v>384</v>
      </c>
      <c r="D80" s="184">
        <v>17</v>
      </c>
      <c r="E80" s="88"/>
      <c r="F80" s="89"/>
      <c r="G80" s="89"/>
      <c r="H80" s="89"/>
      <c r="I80" s="89"/>
      <c r="J80" s="89"/>
      <c r="K80" s="89"/>
      <c r="L80" s="89"/>
      <c r="M80" s="89"/>
      <c r="N80" s="89"/>
      <c r="O80" s="90"/>
    </row>
    <row r="81" spans="1:15" s="21" customFormat="1" ht="15.6" x14ac:dyDescent="0.25">
      <c r="A81" s="135" t="s">
        <v>265</v>
      </c>
      <c r="B81" s="91" t="s">
        <v>64</v>
      </c>
      <c r="C81" s="86" t="s">
        <v>384</v>
      </c>
      <c r="D81" s="184">
        <v>33</v>
      </c>
      <c r="E81" s="88"/>
      <c r="F81" s="89"/>
      <c r="G81" s="89"/>
      <c r="H81" s="89"/>
      <c r="I81" s="89"/>
      <c r="J81" s="89"/>
      <c r="K81" s="89"/>
      <c r="L81" s="89"/>
      <c r="M81" s="89"/>
      <c r="N81" s="89"/>
      <c r="O81" s="90"/>
    </row>
    <row r="82" spans="1:15" s="21" customFormat="1" ht="26.4" x14ac:dyDescent="0.25">
      <c r="A82" s="135" t="s">
        <v>266</v>
      </c>
      <c r="B82" s="91" t="s">
        <v>86</v>
      </c>
      <c r="C82" s="86" t="s">
        <v>384</v>
      </c>
      <c r="D82" s="184">
        <v>605</v>
      </c>
      <c r="E82" s="88"/>
      <c r="F82" s="89"/>
      <c r="G82" s="89"/>
      <c r="H82" s="89"/>
      <c r="I82" s="89"/>
      <c r="J82" s="89"/>
      <c r="K82" s="89"/>
      <c r="L82" s="89"/>
      <c r="M82" s="89"/>
      <c r="N82" s="89"/>
      <c r="O82" s="90"/>
    </row>
    <row r="83" spans="1:15" s="21" customFormat="1" ht="15.6" x14ac:dyDescent="0.25">
      <c r="A83" s="135" t="s">
        <v>267</v>
      </c>
      <c r="B83" s="91" t="s">
        <v>66</v>
      </c>
      <c r="C83" s="86" t="s">
        <v>384</v>
      </c>
      <c r="D83" s="184">
        <v>655</v>
      </c>
      <c r="E83" s="88"/>
      <c r="F83" s="89"/>
      <c r="G83" s="89"/>
      <c r="H83" s="89"/>
      <c r="I83" s="89"/>
      <c r="J83" s="89"/>
      <c r="K83" s="89"/>
      <c r="L83" s="89"/>
      <c r="M83" s="89"/>
      <c r="N83" s="89"/>
      <c r="O83" s="90"/>
    </row>
    <row r="84" spans="1:15" s="21" customFormat="1" ht="39.6" x14ac:dyDescent="0.25">
      <c r="A84" s="135" t="s">
        <v>268</v>
      </c>
      <c r="B84" s="91" t="s">
        <v>67</v>
      </c>
      <c r="C84" s="86" t="s">
        <v>34</v>
      </c>
      <c r="D84" s="184">
        <v>110</v>
      </c>
      <c r="E84" s="88"/>
      <c r="F84" s="89"/>
      <c r="G84" s="89"/>
      <c r="H84" s="89"/>
      <c r="I84" s="89"/>
      <c r="J84" s="89"/>
      <c r="K84" s="89"/>
      <c r="L84" s="89"/>
      <c r="M84" s="89"/>
      <c r="N84" s="89"/>
      <c r="O84" s="90"/>
    </row>
    <row r="85" spans="1:15" s="21" customFormat="1" ht="26.4" x14ac:dyDescent="0.25">
      <c r="A85" s="135" t="s">
        <v>269</v>
      </c>
      <c r="B85" s="91" t="s">
        <v>68</v>
      </c>
      <c r="C85" s="86" t="s">
        <v>34</v>
      </c>
      <c r="D85" s="184">
        <v>110</v>
      </c>
      <c r="E85" s="88"/>
      <c r="F85" s="89"/>
      <c r="G85" s="89"/>
      <c r="H85" s="89"/>
      <c r="I85" s="89"/>
      <c r="J85" s="89"/>
      <c r="K85" s="89"/>
      <c r="L85" s="89"/>
      <c r="M85" s="89"/>
      <c r="N85" s="89"/>
      <c r="O85" s="90"/>
    </row>
    <row r="86" spans="1:15" s="21" customFormat="1" x14ac:dyDescent="0.25">
      <c r="A86" s="135">
        <v>3</v>
      </c>
      <c r="B86" s="85" t="s">
        <v>354</v>
      </c>
      <c r="C86" s="86"/>
      <c r="D86" s="92"/>
      <c r="E86" s="88"/>
      <c r="F86" s="89"/>
      <c r="G86" s="89"/>
      <c r="H86" s="89"/>
      <c r="I86" s="89"/>
      <c r="J86" s="89"/>
      <c r="K86" s="89"/>
      <c r="L86" s="89"/>
      <c r="M86" s="89"/>
      <c r="N86" s="89"/>
      <c r="O86" s="90"/>
    </row>
    <row r="87" spans="1:15" s="21" customFormat="1" ht="52.8" x14ac:dyDescent="0.25">
      <c r="A87" s="135" t="s">
        <v>189</v>
      </c>
      <c r="B87" s="91" t="s">
        <v>70</v>
      </c>
      <c r="C87" s="86" t="s">
        <v>34</v>
      </c>
      <c r="D87" s="186">
        <v>60</v>
      </c>
      <c r="E87" s="88"/>
      <c r="F87" s="89"/>
      <c r="G87" s="89"/>
      <c r="H87" s="89"/>
      <c r="I87" s="89"/>
      <c r="J87" s="89"/>
      <c r="K87" s="89"/>
      <c r="L87" s="89"/>
      <c r="M87" s="89"/>
      <c r="N87" s="89"/>
      <c r="O87" s="90"/>
    </row>
    <row r="88" spans="1:15" s="21" customFormat="1" ht="92.4" x14ac:dyDescent="0.25">
      <c r="A88" s="135" t="s">
        <v>190</v>
      </c>
      <c r="B88" s="91" t="s">
        <v>249</v>
      </c>
      <c r="C88" s="86" t="s">
        <v>72</v>
      </c>
      <c r="D88" s="190">
        <v>2</v>
      </c>
      <c r="E88" s="87"/>
      <c r="F88" s="89"/>
      <c r="G88" s="89"/>
      <c r="H88" s="89"/>
      <c r="I88" s="89"/>
      <c r="J88" s="89"/>
      <c r="K88" s="89"/>
      <c r="L88" s="89"/>
      <c r="M88" s="89"/>
      <c r="N88" s="89"/>
      <c r="O88" s="90"/>
    </row>
    <row r="89" spans="1:15" s="21" customFormat="1" ht="92.4" x14ac:dyDescent="0.25">
      <c r="A89" s="135" t="s">
        <v>191</v>
      </c>
      <c r="B89" s="91" t="s">
        <v>250</v>
      </c>
      <c r="C89" s="86" t="s">
        <v>72</v>
      </c>
      <c r="D89" s="190">
        <v>1</v>
      </c>
      <c r="E89" s="87"/>
      <c r="F89" s="89"/>
      <c r="G89" s="89"/>
      <c r="H89" s="89"/>
      <c r="I89" s="89"/>
      <c r="J89" s="89"/>
      <c r="K89" s="89"/>
      <c r="L89" s="89"/>
      <c r="M89" s="89"/>
      <c r="N89" s="89"/>
      <c r="O89" s="90"/>
    </row>
    <row r="90" spans="1:15" s="21" customFormat="1" ht="39.6" x14ac:dyDescent="0.25">
      <c r="A90" s="135" t="s">
        <v>192</v>
      </c>
      <c r="B90" s="91" t="s">
        <v>246</v>
      </c>
      <c r="C90" s="86" t="s">
        <v>72</v>
      </c>
      <c r="D90" s="190">
        <v>3</v>
      </c>
      <c r="E90" s="88"/>
      <c r="F90" s="89"/>
      <c r="G90" s="89"/>
      <c r="H90" s="89"/>
      <c r="I90" s="89"/>
      <c r="J90" s="89"/>
      <c r="K90" s="89"/>
      <c r="L90" s="89"/>
      <c r="M90" s="89"/>
      <c r="N90" s="89"/>
      <c r="O90" s="90"/>
    </row>
    <row r="91" spans="1:15" s="21" customFormat="1" x14ac:dyDescent="0.25">
      <c r="A91" s="135" t="s">
        <v>193</v>
      </c>
      <c r="B91" s="91" t="s">
        <v>76</v>
      </c>
      <c r="C91" s="86" t="s">
        <v>34</v>
      </c>
      <c r="D91" s="186">
        <v>60</v>
      </c>
      <c r="E91" s="88"/>
      <c r="F91" s="89"/>
      <c r="G91" s="89"/>
      <c r="H91" s="89"/>
      <c r="I91" s="89"/>
      <c r="J91" s="89"/>
      <c r="K91" s="89"/>
      <c r="L91" s="89"/>
      <c r="M91" s="89"/>
      <c r="N91" s="89"/>
      <c r="O91" s="90"/>
    </row>
    <row r="92" spans="1:15" s="21" customFormat="1" x14ac:dyDescent="0.25">
      <c r="A92" s="135" t="s">
        <v>194</v>
      </c>
      <c r="B92" s="91" t="s">
        <v>244</v>
      </c>
      <c r="C92" s="86" t="s">
        <v>34</v>
      </c>
      <c r="D92" s="186">
        <v>60</v>
      </c>
      <c r="E92" s="88"/>
      <c r="F92" s="89"/>
      <c r="G92" s="89"/>
      <c r="H92" s="89"/>
      <c r="I92" s="89"/>
      <c r="J92" s="89"/>
      <c r="K92" s="89"/>
      <c r="L92" s="89"/>
      <c r="M92" s="89"/>
      <c r="N92" s="89"/>
      <c r="O92" s="90"/>
    </row>
    <row r="93" spans="1:15" s="21" customFormat="1" x14ac:dyDescent="0.25">
      <c r="A93" s="135" t="s">
        <v>195</v>
      </c>
      <c r="B93" s="144" t="s">
        <v>73</v>
      </c>
      <c r="C93" s="86" t="s">
        <v>72</v>
      </c>
      <c r="D93" s="190">
        <v>8</v>
      </c>
      <c r="E93" s="88"/>
      <c r="F93" s="89"/>
      <c r="G93" s="89"/>
      <c r="H93" s="89"/>
      <c r="I93" s="89"/>
      <c r="J93" s="89"/>
      <c r="K93" s="89"/>
      <c r="L93" s="89"/>
      <c r="M93" s="89"/>
      <c r="N93" s="89"/>
      <c r="O93" s="90"/>
    </row>
    <row r="94" spans="1:15" s="21" customFormat="1" x14ac:dyDescent="0.25">
      <c r="A94" s="135" t="s">
        <v>196</v>
      </c>
      <c r="B94" s="145" t="s">
        <v>58</v>
      </c>
      <c r="C94" s="86" t="s">
        <v>50</v>
      </c>
      <c r="D94" s="146">
        <v>1</v>
      </c>
      <c r="E94" s="88"/>
      <c r="F94" s="89"/>
      <c r="G94" s="89"/>
      <c r="H94" s="89"/>
      <c r="I94" s="89"/>
      <c r="J94" s="89"/>
      <c r="K94" s="89"/>
      <c r="L94" s="89"/>
      <c r="M94" s="89"/>
      <c r="N94" s="89"/>
      <c r="O94" s="90"/>
    </row>
    <row r="95" spans="1:15" s="21" customFormat="1" x14ac:dyDescent="0.25">
      <c r="A95" s="135" t="s">
        <v>197</v>
      </c>
      <c r="B95" s="145" t="s">
        <v>228</v>
      </c>
      <c r="C95" s="86" t="s">
        <v>50</v>
      </c>
      <c r="D95" s="146">
        <v>1</v>
      </c>
      <c r="E95" s="88"/>
      <c r="F95" s="89"/>
      <c r="G95" s="89"/>
      <c r="H95" s="89"/>
      <c r="I95" s="89"/>
      <c r="J95" s="89"/>
      <c r="K95" s="89"/>
      <c r="L95" s="89"/>
      <c r="M95" s="89"/>
      <c r="N95" s="89"/>
      <c r="O95" s="90"/>
    </row>
    <row r="96" spans="1:15" s="21" customFormat="1" x14ac:dyDescent="0.25">
      <c r="A96" s="135" t="s">
        <v>198</v>
      </c>
      <c r="B96" s="145" t="s">
        <v>229</v>
      </c>
      <c r="C96" s="86" t="s">
        <v>50</v>
      </c>
      <c r="D96" s="146">
        <v>1</v>
      </c>
      <c r="E96" s="88"/>
      <c r="F96" s="89"/>
      <c r="G96" s="89"/>
      <c r="H96" s="89"/>
      <c r="I96" s="89"/>
      <c r="J96" s="89"/>
      <c r="K96" s="89"/>
      <c r="L96" s="89"/>
      <c r="M96" s="89"/>
      <c r="N96" s="89"/>
      <c r="O96" s="90"/>
    </row>
    <row r="97" spans="1:15" s="21" customFormat="1" x14ac:dyDescent="0.25">
      <c r="A97" s="135" t="s">
        <v>199</v>
      </c>
      <c r="B97" s="145" t="s">
        <v>230</v>
      </c>
      <c r="C97" s="86" t="s">
        <v>50</v>
      </c>
      <c r="D97" s="146">
        <v>1</v>
      </c>
      <c r="E97" s="88"/>
      <c r="F97" s="89"/>
      <c r="G97" s="89"/>
      <c r="H97" s="89"/>
      <c r="I97" s="89"/>
      <c r="J97" s="89"/>
      <c r="K97" s="89"/>
      <c r="L97" s="89"/>
      <c r="M97" s="89"/>
      <c r="N97" s="89"/>
      <c r="O97" s="90"/>
    </row>
    <row r="98" spans="1:15" s="21" customFormat="1" x14ac:dyDescent="0.25">
      <c r="A98" s="135"/>
      <c r="B98" s="93" t="s">
        <v>84</v>
      </c>
      <c r="C98" s="147"/>
      <c r="D98" s="92"/>
      <c r="E98" s="88"/>
      <c r="F98" s="89"/>
      <c r="G98" s="89"/>
      <c r="H98" s="89"/>
      <c r="I98" s="89"/>
      <c r="J98" s="89"/>
      <c r="K98" s="89"/>
      <c r="L98" s="89"/>
      <c r="M98" s="89"/>
      <c r="N98" s="89"/>
      <c r="O98" s="90"/>
    </row>
    <row r="99" spans="1:15" s="21" customFormat="1" ht="26.4" x14ac:dyDescent="0.25">
      <c r="A99" s="135" t="s">
        <v>200</v>
      </c>
      <c r="B99" s="148" t="s">
        <v>85</v>
      </c>
      <c r="C99" s="92" t="s">
        <v>384</v>
      </c>
      <c r="D99" s="187">
        <v>300</v>
      </c>
      <c r="E99" s="88"/>
      <c r="F99" s="89"/>
      <c r="G99" s="89"/>
      <c r="H99" s="89"/>
      <c r="I99" s="89"/>
      <c r="J99" s="89"/>
      <c r="K99" s="89"/>
      <c r="L99" s="89"/>
      <c r="M99" s="89"/>
      <c r="N99" s="89"/>
      <c r="O99" s="90"/>
    </row>
    <row r="100" spans="1:15" s="21" customFormat="1" ht="15.6" x14ac:dyDescent="0.25">
      <c r="A100" s="135" t="s">
        <v>201</v>
      </c>
      <c r="B100" s="148" t="s">
        <v>62</v>
      </c>
      <c r="C100" s="92" t="s">
        <v>384</v>
      </c>
      <c r="D100" s="188">
        <v>30</v>
      </c>
      <c r="E100" s="88"/>
      <c r="F100" s="89"/>
      <c r="G100" s="89"/>
      <c r="H100" s="89"/>
      <c r="I100" s="89"/>
      <c r="J100" s="89"/>
      <c r="K100" s="89"/>
      <c r="L100" s="89"/>
      <c r="M100" s="89"/>
      <c r="N100" s="89"/>
      <c r="O100" s="90"/>
    </row>
    <row r="101" spans="1:15" s="21" customFormat="1" ht="15.6" x14ac:dyDescent="0.25">
      <c r="A101" s="135" t="s">
        <v>202</v>
      </c>
      <c r="B101" s="148" t="s">
        <v>63</v>
      </c>
      <c r="C101" s="92" t="s">
        <v>384</v>
      </c>
      <c r="D101" s="187">
        <v>2</v>
      </c>
      <c r="E101" s="88"/>
      <c r="F101" s="89"/>
      <c r="G101" s="89"/>
      <c r="H101" s="89"/>
      <c r="I101" s="89"/>
      <c r="J101" s="89"/>
      <c r="K101" s="89"/>
      <c r="L101" s="89"/>
      <c r="M101" s="89"/>
      <c r="N101" s="89"/>
      <c r="O101" s="90"/>
    </row>
    <row r="102" spans="1:15" s="21" customFormat="1" ht="15.6" x14ac:dyDescent="0.25">
      <c r="A102" s="135" t="s">
        <v>203</v>
      </c>
      <c r="B102" s="148" t="s">
        <v>64</v>
      </c>
      <c r="C102" s="92" t="s">
        <v>384</v>
      </c>
      <c r="D102" s="187">
        <v>5</v>
      </c>
      <c r="E102" s="88"/>
      <c r="F102" s="89"/>
      <c r="G102" s="89"/>
      <c r="H102" s="89"/>
      <c r="I102" s="89"/>
      <c r="J102" s="89"/>
      <c r="K102" s="89"/>
      <c r="L102" s="89"/>
      <c r="M102" s="89"/>
      <c r="N102" s="89"/>
      <c r="O102" s="90"/>
    </row>
    <row r="103" spans="1:15" s="21" customFormat="1" ht="26.4" x14ac:dyDescent="0.25">
      <c r="A103" s="135" t="s">
        <v>204</v>
      </c>
      <c r="B103" s="148" t="s">
        <v>86</v>
      </c>
      <c r="C103" s="92" t="s">
        <v>384</v>
      </c>
      <c r="D103" s="187">
        <v>330</v>
      </c>
      <c r="E103" s="88"/>
      <c r="F103" s="89"/>
      <c r="G103" s="89"/>
      <c r="H103" s="89"/>
      <c r="I103" s="89"/>
      <c r="J103" s="89"/>
      <c r="K103" s="89"/>
      <c r="L103" s="89"/>
      <c r="M103" s="89"/>
      <c r="N103" s="89"/>
      <c r="O103" s="90"/>
    </row>
    <row r="104" spans="1:15" s="21" customFormat="1" ht="15.6" x14ac:dyDescent="0.25">
      <c r="A104" s="135" t="s">
        <v>205</v>
      </c>
      <c r="B104" s="148" t="s">
        <v>66</v>
      </c>
      <c r="C104" s="92" t="s">
        <v>384</v>
      </c>
      <c r="D104" s="189">
        <v>337</v>
      </c>
      <c r="E104" s="88"/>
      <c r="F104" s="89"/>
      <c r="G104" s="89"/>
      <c r="H104" s="89"/>
      <c r="I104" s="89"/>
      <c r="J104" s="89"/>
      <c r="K104" s="89"/>
      <c r="L104" s="89"/>
      <c r="M104" s="89"/>
      <c r="N104" s="89"/>
      <c r="O104" s="90"/>
    </row>
    <row r="105" spans="1:15" s="21" customFormat="1" ht="39.6" x14ac:dyDescent="0.25">
      <c r="A105" s="135" t="s">
        <v>206</v>
      </c>
      <c r="B105" s="148" t="s">
        <v>67</v>
      </c>
      <c r="C105" s="149" t="s">
        <v>34</v>
      </c>
      <c r="D105" s="188">
        <v>60</v>
      </c>
      <c r="E105" s="88"/>
      <c r="F105" s="89"/>
      <c r="G105" s="89"/>
      <c r="H105" s="89"/>
      <c r="I105" s="89"/>
      <c r="J105" s="89"/>
      <c r="K105" s="89"/>
      <c r="L105" s="89"/>
      <c r="M105" s="89"/>
      <c r="N105" s="89"/>
      <c r="O105" s="90"/>
    </row>
    <row r="106" spans="1:15" s="21" customFormat="1" ht="26.4" x14ac:dyDescent="0.25">
      <c r="A106" s="135" t="s">
        <v>207</v>
      </c>
      <c r="B106" s="150" t="s">
        <v>68</v>
      </c>
      <c r="C106" s="149" t="s">
        <v>34</v>
      </c>
      <c r="D106" s="188">
        <v>60</v>
      </c>
      <c r="E106" s="88"/>
      <c r="F106" s="89"/>
      <c r="G106" s="89"/>
      <c r="H106" s="89"/>
      <c r="I106" s="89"/>
      <c r="J106" s="89"/>
      <c r="K106" s="89"/>
      <c r="L106" s="89"/>
      <c r="M106" s="89"/>
      <c r="N106" s="89"/>
      <c r="O106" s="90"/>
    </row>
    <row r="107" spans="1:15" s="21" customFormat="1" ht="26.4" x14ac:dyDescent="0.25">
      <c r="A107" s="135">
        <v>4</v>
      </c>
      <c r="B107" s="85" t="s">
        <v>355</v>
      </c>
      <c r="C107" s="86"/>
      <c r="D107" s="92"/>
      <c r="E107" s="88"/>
      <c r="F107" s="89"/>
      <c r="G107" s="89"/>
      <c r="H107" s="89"/>
      <c r="I107" s="89"/>
      <c r="J107" s="89"/>
      <c r="K107" s="89"/>
      <c r="L107" s="89"/>
      <c r="M107" s="89"/>
      <c r="N107" s="89"/>
      <c r="O107" s="90"/>
    </row>
    <row r="108" spans="1:15" s="21" customFormat="1" ht="52.8" x14ac:dyDescent="0.25">
      <c r="A108" s="135" t="s">
        <v>270</v>
      </c>
      <c r="B108" s="91" t="s">
        <v>87</v>
      </c>
      <c r="C108" s="86" t="s">
        <v>34</v>
      </c>
      <c r="D108" s="184">
        <v>406</v>
      </c>
      <c r="E108" s="88"/>
      <c r="F108" s="89"/>
      <c r="G108" s="89"/>
      <c r="H108" s="89"/>
      <c r="I108" s="89"/>
      <c r="J108" s="89"/>
      <c r="K108" s="89"/>
      <c r="L108" s="89"/>
      <c r="M108" s="89"/>
      <c r="N108" s="89"/>
      <c r="O108" s="90"/>
    </row>
    <row r="109" spans="1:15" s="21" customFormat="1" ht="52.8" x14ac:dyDescent="0.25">
      <c r="A109" s="135" t="s">
        <v>271</v>
      </c>
      <c r="B109" s="91" t="s">
        <v>88</v>
      </c>
      <c r="C109" s="86" t="s">
        <v>34</v>
      </c>
      <c r="D109" s="184">
        <v>10</v>
      </c>
      <c r="E109" s="88"/>
      <c r="F109" s="89"/>
      <c r="G109" s="89"/>
      <c r="H109" s="89"/>
      <c r="I109" s="89"/>
      <c r="J109" s="89"/>
      <c r="K109" s="89"/>
      <c r="L109" s="89"/>
      <c r="M109" s="89"/>
      <c r="N109" s="89"/>
      <c r="O109" s="90"/>
    </row>
    <row r="110" spans="1:15" s="21" customFormat="1" ht="52.8" x14ac:dyDescent="0.25">
      <c r="A110" s="135" t="s">
        <v>272</v>
      </c>
      <c r="B110" s="91" t="s">
        <v>89</v>
      </c>
      <c r="C110" s="86" t="s">
        <v>34</v>
      </c>
      <c r="D110" s="184">
        <v>6</v>
      </c>
      <c r="E110" s="88"/>
      <c r="F110" s="89"/>
      <c r="G110" s="89"/>
      <c r="H110" s="89"/>
      <c r="I110" s="89"/>
      <c r="J110" s="89"/>
      <c r="K110" s="89"/>
      <c r="L110" s="89"/>
      <c r="M110" s="89"/>
      <c r="N110" s="89"/>
      <c r="O110" s="90"/>
    </row>
    <row r="111" spans="1:15" s="21" customFormat="1" x14ac:dyDescent="0.25">
      <c r="A111" s="135" t="s">
        <v>273</v>
      </c>
      <c r="B111" s="91" t="s">
        <v>90</v>
      </c>
      <c r="C111" s="86" t="s">
        <v>38</v>
      </c>
      <c r="D111" s="92">
        <v>7</v>
      </c>
      <c r="E111" s="88"/>
      <c r="F111" s="89"/>
      <c r="G111" s="89"/>
      <c r="H111" s="89"/>
      <c r="I111" s="89"/>
      <c r="J111" s="89"/>
      <c r="K111" s="89"/>
      <c r="L111" s="89"/>
      <c r="M111" s="89"/>
      <c r="N111" s="89"/>
      <c r="O111" s="90"/>
    </row>
    <row r="112" spans="1:15" s="21" customFormat="1" x14ac:dyDescent="0.25">
      <c r="A112" s="135" t="s">
        <v>274</v>
      </c>
      <c r="B112" s="91" t="s">
        <v>91</v>
      </c>
      <c r="C112" s="86" t="s">
        <v>38</v>
      </c>
      <c r="D112" s="92">
        <v>7</v>
      </c>
      <c r="E112" s="88"/>
      <c r="F112" s="89"/>
      <c r="G112" s="89"/>
      <c r="H112" s="89"/>
      <c r="I112" s="89"/>
      <c r="J112" s="89"/>
      <c r="K112" s="89"/>
      <c r="L112" s="89"/>
      <c r="M112" s="89"/>
      <c r="N112" s="89"/>
      <c r="O112" s="90"/>
    </row>
    <row r="113" spans="1:15" s="21" customFormat="1" x14ac:dyDescent="0.25">
      <c r="A113" s="135" t="s">
        <v>275</v>
      </c>
      <c r="B113" s="91" t="s">
        <v>92</v>
      </c>
      <c r="C113" s="86" t="s">
        <v>38</v>
      </c>
      <c r="D113" s="92">
        <v>1</v>
      </c>
      <c r="E113" s="88"/>
      <c r="F113" s="89"/>
      <c r="G113" s="89"/>
      <c r="H113" s="89"/>
      <c r="I113" s="89"/>
      <c r="J113" s="89"/>
      <c r="K113" s="89"/>
      <c r="L113" s="89"/>
      <c r="M113" s="89"/>
      <c r="N113" s="89"/>
      <c r="O113" s="90"/>
    </row>
    <row r="114" spans="1:15" s="21" customFormat="1" x14ac:dyDescent="0.25">
      <c r="A114" s="135" t="s">
        <v>276</v>
      </c>
      <c r="B114" s="91" t="s">
        <v>93</v>
      </c>
      <c r="C114" s="86" t="s">
        <v>42</v>
      </c>
      <c r="D114" s="92">
        <v>1</v>
      </c>
      <c r="E114" s="88"/>
      <c r="F114" s="89"/>
      <c r="G114" s="89"/>
      <c r="H114" s="89"/>
      <c r="I114" s="89"/>
      <c r="J114" s="89"/>
      <c r="K114" s="89"/>
      <c r="L114" s="89"/>
      <c r="M114" s="89"/>
      <c r="N114" s="89"/>
      <c r="O114" s="90"/>
    </row>
    <row r="115" spans="1:15" s="21" customFormat="1" ht="92.4" x14ac:dyDescent="0.25">
      <c r="A115" s="135" t="s">
        <v>277</v>
      </c>
      <c r="B115" s="91" t="s">
        <v>248</v>
      </c>
      <c r="C115" s="86" t="s">
        <v>72</v>
      </c>
      <c r="D115" s="92">
        <v>1</v>
      </c>
      <c r="E115" s="87"/>
      <c r="F115" s="89"/>
      <c r="G115" s="89"/>
      <c r="H115" s="89"/>
      <c r="I115" s="89"/>
      <c r="J115" s="89"/>
      <c r="K115" s="89"/>
      <c r="L115" s="89"/>
      <c r="M115" s="89"/>
      <c r="N115" s="89"/>
      <c r="O115" s="90"/>
    </row>
    <row r="116" spans="1:15" s="21" customFormat="1" ht="39.6" x14ac:dyDescent="0.25">
      <c r="A116" s="135" t="s">
        <v>278</v>
      </c>
      <c r="B116" s="91" t="s">
        <v>245</v>
      </c>
      <c r="C116" s="86" t="s">
        <v>72</v>
      </c>
      <c r="D116" s="92">
        <v>1</v>
      </c>
      <c r="E116" s="88"/>
      <c r="F116" s="89"/>
      <c r="G116" s="89"/>
      <c r="H116" s="89"/>
      <c r="I116" s="89"/>
      <c r="J116" s="89"/>
      <c r="K116" s="89"/>
      <c r="L116" s="89"/>
      <c r="M116" s="89"/>
      <c r="N116" s="89"/>
      <c r="O116" s="90"/>
    </row>
    <row r="117" spans="1:15" s="21" customFormat="1" ht="39.6" x14ac:dyDescent="0.25">
      <c r="A117" s="135" t="s">
        <v>279</v>
      </c>
      <c r="B117" s="91" t="s">
        <v>94</v>
      </c>
      <c r="C117" s="86" t="s">
        <v>38</v>
      </c>
      <c r="D117" s="92">
        <v>5</v>
      </c>
      <c r="E117" s="88"/>
      <c r="F117" s="89"/>
      <c r="G117" s="89"/>
      <c r="H117" s="89"/>
      <c r="I117" s="89"/>
      <c r="J117" s="89"/>
      <c r="K117" s="89"/>
      <c r="L117" s="89"/>
      <c r="M117" s="89"/>
      <c r="N117" s="89"/>
      <c r="O117" s="90"/>
    </row>
    <row r="118" spans="1:15" s="21" customFormat="1" x14ac:dyDescent="0.25">
      <c r="A118" s="135" t="s">
        <v>280</v>
      </c>
      <c r="B118" s="91" t="s">
        <v>95</v>
      </c>
      <c r="C118" s="86" t="s">
        <v>38</v>
      </c>
      <c r="D118" s="92">
        <v>1</v>
      </c>
      <c r="E118" s="88"/>
      <c r="F118" s="89"/>
      <c r="G118" s="89"/>
      <c r="H118" s="89"/>
      <c r="I118" s="89"/>
      <c r="J118" s="89"/>
      <c r="K118" s="89"/>
      <c r="L118" s="89"/>
      <c r="M118" s="89"/>
      <c r="N118" s="89"/>
      <c r="O118" s="90"/>
    </row>
    <row r="119" spans="1:15" s="21" customFormat="1" x14ac:dyDescent="0.25">
      <c r="A119" s="135" t="s">
        <v>281</v>
      </c>
      <c r="B119" s="91" t="s">
        <v>96</v>
      </c>
      <c r="C119" s="86" t="s">
        <v>38</v>
      </c>
      <c r="D119" s="92">
        <v>1</v>
      </c>
      <c r="E119" s="88"/>
      <c r="F119" s="89"/>
      <c r="G119" s="89"/>
      <c r="H119" s="89"/>
      <c r="I119" s="89"/>
      <c r="J119" s="89"/>
      <c r="K119" s="89"/>
      <c r="L119" s="89"/>
      <c r="M119" s="89"/>
      <c r="N119" s="89"/>
      <c r="O119" s="90"/>
    </row>
    <row r="120" spans="1:15" s="21" customFormat="1" x14ac:dyDescent="0.25">
      <c r="A120" s="135" t="s">
        <v>282</v>
      </c>
      <c r="B120" s="91" t="s">
        <v>97</v>
      </c>
      <c r="C120" s="86" t="s">
        <v>38</v>
      </c>
      <c r="D120" s="92">
        <v>1</v>
      </c>
      <c r="E120" s="88"/>
      <c r="F120" s="89"/>
      <c r="G120" s="89"/>
      <c r="H120" s="89"/>
      <c r="I120" s="89"/>
      <c r="J120" s="89"/>
      <c r="K120" s="89"/>
      <c r="L120" s="89"/>
      <c r="M120" s="89"/>
      <c r="N120" s="89"/>
      <c r="O120" s="90"/>
    </row>
    <row r="121" spans="1:15" s="21" customFormat="1" x14ac:dyDescent="0.25">
      <c r="A121" s="135" t="s">
        <v>283</v>
      </c>
      <c r="B121" s="91" t="s">
        <v>98</v>
      </c>
      <c r="C121" s="86" t="s">
        <v>38</v>
      </c>
      <c r="D121" s="92">
        <v>1</v>
      </c>
      <c r="E121" s="88"/>
      <c r="F121" s="89"/>
      <c r="G121" s="89"/>
      <c r="H121" s="89"/>
      <c r="I121" s="89"/>
      <c r="J121" s="89"/>
      <c r="K121" s="89"/>
      <c r="L121" s="89"/>
      <c r="M121" s="89"/>
      <c r="N121" s="89"/>
      <c r="O121" s="90"/>
    </row>
    <row r="122" spans="1:15" s="21" customFormat="1" x14ac:dyDescent="0.25">
      <c r="A122" s="135" t="s">
        <v>284</v>
      </c>
      <c r="B122" s="91" t="s">
        <v>356</v>
      </c>
      <c r="C122" s="86" t="s">
        <v>72</v>
      </c>
      <c r="D122" s="92">
        <v>1</v>
      </c>
      <c r="E122" s="88"/>
      <c r="F122" s="89"/>
      <c r="G122" s="89"/>
      <c r="H122" s="89"/>
      <c r="I122" s="89"/>
      <c r="J122" s="89"/>
      <c r="K122" s="89"/>
      <c r="L122" s="89"/>
      <c r="M122" s="89"/>
      <c r="N122" s="89"/>
      <c r="O122" s="90"/>
    </row>
    <row r="123" spans="1:15" s="21" customFormat="1" x14ac:dyDescent="0.25">
      <c r="A123" s="135" t="s">
        <v>285</v>
      </c>
      <c r="B123" s="91" t="s">
        <v>231</v>
      </c>
      <c r="C123" s="86" t="s">
        <v>72</v>
      </c>
      <c r="D123" s="92">
        <v>1</v>
      </c>
      <c r="E123" s="88"/>
      <c r="F123" s="89"/>
      <c r="G123" s="89"/>
      <c r="H123" s="89"/>
      <c r="I123" s="89"/>
      <c r="J123" s="89"/>
      <c r="K123" s="89"/>
      <c r="L123" s="89"/>
      <c r="M123" s="89"/>
      <c r="N123" s="89"/>
      <c r="O123" s="90"/>
    </row>
    <row r="124" spans="1:15" s="21" customFormat="1" x14ac:dyDescent="0.25">
      <c r="A124" s="135" t="s">
        <v>286</v>
      </c>
      <c r="B124" s="91" t="s">
        <v>99</v>
      </c>
      <c r="C124" s="86" t="s">
        <v>38</v>
      </c>
      <c r="D124" s="92">
        <v>1</v>
      </c>
      <c r="E124" s="88"/>
      <c r="F124" s="89"/>
      <c r="G124" s="89"/>
      <c r="H124" s="89"/>
      <c r="I124" s="89"/>
      <c r="J124" s="89"/>
      <c r="K124" s="89"/>
      <c r="L124" s="89"/>
      <c r="M124" s="89"/>
      <c r="N124" s="89"/>
      <c r="O124" s="90"/>
    </row>
    <row r="125" spans="1:15" s="21" customFormat="1" x14ac:dyDescent="0.25">
      <c r="A125" s="135" t="s">
        <v>287</v>
      </c>
      <c r="B125" s="91" t="s">
        <v>100</v>
      </c>
      <c r="C125" s="86" t="s">
        <v>38</v>
      </c>
      <c r="D125" s="92">
        <v>3</v>
      </c>
      <c r="E125" s="88"/>
      <c r="F125" s="89"/>
      <c r="G125" s="89"/>
      <c r="H125" s="89"/>
      <c r="I125" s="89"/>
      <c r="J125" s="89"/>
      <c r="K125" s="89"/>
      <c r="L125" s="89"/>
      <c r="M125" s="89"/>
      <c r="N125" s="89"/>
      <c r="O125" s="90"/>
    </row>
    <row r="126" spans="1:15" s="21" customFormat="1" x14ac:dyDescent="0.25">
      <c r="A126" s="135" t="s">
        <v>288</v>
      </c>
      <c r="B126" s="91" t="s">
        <v>101</v>
      </c>
      <c r="C126" s="86" t="s">
        <v>72</v>
      </c>
      <c r="D126" s="92">
        <v>2</v>
      </c>
      <c r="E126" s="88"/>
      <c r="F126" s="89"/>
      <c r="G126" s="89"/>
      <c r="H126" s="89"/>
      <c r="I126" s="89"/>
      <c r="J126" s="89"/>
      <c r="K126" s="89"/>
      <c r="L126" s="89"/>
      <c r="M126" s="89"/>
      <c r="N126" s="89"/>
      <c r="O126" s="90"/>
    </row>
    <row r="127" spans="1:15" s="21" customFormat="1" x14ac:dyDescent="0.25">
      <c r="A127" s="135" t="s">
        <v>289</v>
      </c>
      <c r="B127" s="91" t="s">
        <v>102</v>
      </c>
      <c r="C127" s="86" t="s">
        <v>38</v>
      </c>
      <c r="D127" s="92">
        <v>2</v>
      </c>
      <c r="E127" s="88"/>
      <c r="F127" s="89"/>
      <c r="G127" s="89"/>
      <c r="H127" s="89"/>
      <c r="I127" s="89"/>
      <c r="J127" s="89"/>
      <c r="K127" s="89"/>
      <c r="L127" s="89"/>
      <c r="M127" s="89"/>
      <c r="N127" s="89"/>
      <c r="O127" s="90"/>
    </row>
    <row r="128" spans="1:15" s="21" customFormat="1" ht="26.4" x14ac:dyDescent="0.25">
      <c r="A128" s="135" t="s">
        <v>290</v>
      </c>
      <c r="B128" s="91" t="s">
        <v>232</v>
      </c>
      <c r="C128" s="86" t="s">
        <v>72</v>
      </c>
      <c r="D128" s="92">
        <v>1</v>
      </c>
      <c r="E128" s="88"/>
      <c r="F128" s="89"/>
      <c r="G128" s="89"/>
      <c r="H128" s="89"/>
      <c r="I128" s="89"/>
      <c r="J128" s="89"/>
      <c r="K128" s="89"/>
      <c r="L128" s="89"/>
      <c r="M128" s="89"/>
      <c r="N128" s="89"/>
      <c r="O128" s="90"/>
    </row>
    <row r="129" spans="1:15" s="21" customFormat="1" x14ac:dyDescent="0.25">
      <c r="A129" s="135" t="s">
        <v>291</v>
      </c>
      <c r="B129" s="91" t="s">
        <v>357</v>
      </c>
      <c r="C129" s="86" t="s">
        <v>72</v>
      </c>
      <c r="D129" s="92">
        <v>1</v>
      </c>
      <c r="E129" s="88"/>
      <c r="F129" s="89"/>
      <c r="G129" s="89"/>
      <c r="H129" s="89"/>
      <c r="I129" s="89"/>
      <c r="J129" s="89"/>
      <c r="K129" s="89"/>
      <c r="L129" s="89"/>
      <c r="M129" s="89"/>
      <c r="N129" s="89"/>
      <c r="O129" s="90"/>
    </row>
    <row r="130" spans="1:15" s="21" customFormat="1" x14ac:dyDescent="0.25">
      <c r="A130" s="135" t="s">
        <v>292</v>
      </c>
      <c r="B130" s="91" t="s">
        <v>233</v>
      </c>
      <c r="C130" s="86" t="s">
        <v>72</v>
      </c>
      <c r="D130" s="92">
        <v>1</v>
      </c>
      <c r="E130" s="88"/>
      <c r="F130" s="89"/>
      <c r="G130" s="89"/>
      <c r="H130" s="89"/>
      <c r="I130" s="89"/>
      <c r="J130" s="89"/>
      <c r="K130" s="89"/>
      <c r="L130" s="89"/>
      <c r="M130" s="89"/>
      <c r="N130" s="89"/>
      <c r="O130" s="90"/>
    </row>
    <row r="131" spans="1:15" s="21" customFormat="1" x14ac:dyDescent="0.25">
      <c r="A131" s="135" t="s">
        <v>293</v>
      </c>
      <c r="B131" s="91" t="s">
        <v>234</v>
      </c>
      <c r="C131" s="86" t="s">
        <v>72</v>
      </c>
      <c r="D131" s="92">
        <v>2</v>
      </c>
      <c r="E131" s="88"/>
      <c r="F131" s="89"/>
      <c r="G131" s="89"/>
      <c r="H131" s="89"/>
      <c r="I131" s="89"/>
      <c r="J131" s="89"/>
      <c r="K131" s="89"/>
      <c r="L131" s="89"/>
      <c r="M131" s="89"/>
      <c r="N131" s="89"/>
      <c r="O131" s="90"/>
    </row>
    <row r="132" spans="1:15" s="21" customFormat="1" x14ac:dyDescent="0.25">
      <c r="A132" s="135" t="s">
        <v>294</v>
      </c>
      <c r="B132" s="91" t="s">
        <v>235</v>
      </c>
      <c r="C132" s="86" t="s">
        <v>72</v>
      </c>
      <c r="D132" s="92">
        <v>1</v>
      </c>
      <c r="E132" s="88"/>
      <c r="F132" s="89"/>
      <c r="G132" s="89"/>
      <c r="H132" s="89"/>
      <c r="I132" s="89"/>
      <c r="J132" s="89"/>
      <c r="K132" s="89"/>
      <c r="L132" s="89"/>
      <c r="M132" s="89"/>
      <c r="N132" s="89"/>
      <c r="O132" s="90"/>
    </row>
    <row r="133" spans="1:15" s="21" customFormat="1" x14ac:dyDescent="0.25">
      <c r="A133" s="135" t="s">
        <v>295</v>
      </c>
      <c r="B133" s="91" t="s">
        <v>236</v>
      </c>
      <c r="C133" s="86" t="s">
        <v>72</v>
      </c>
      <c r="D133" s="92">
        <v>1</v>
      </c>
      <c r="E133" s="88"/>
      <c r="F133" s="89"/>
      <c r="G133" s="89"/>
      <c r="H133" s="89"/>
      <c r="I133" s="89"/>
      <c r="J133" s="89"/>
      <c r="K133" s="89"/>
      <c r="L133" s="89"/>
      <c r="M133" s="89"/>
      <c r="N133" s="89"/>
      <c r="O133" s="90"/>
    </row>
    <row r="134" spans="1:15" s="21" customFormat="1" x14ac:dyDescent="0.25">
      <c r="A134" s="135" t="s">
        <v>296</v>
      </c>
      <c r="B134" s="91" t="s">
        <v>103</v>
      </c>
      <c r="C134" s="86" t="s">
        <v>42</v>
      </c>
      <c r="D134" s="92">
        <v>1</v>
      </c>
      <c r="E134" s="88"/>
      <c r="F134" s="89"/>
      <c r="G134" s="89"/>
      <c r="H134" s="89"/>
      <c r="I134" s="89"/>
      <c r="J134" s="89"/>
      <c r="K134" s="89"/>
      <c r="L134" s="89"/>
      <c r="M134" s="89"/>
      <c r="N134" s="89"/>
      <c r="O134" s="90"/>
    </row>
    <row r="135" spans="1:15" s="21" customFormat="1" ht="92.4" x14ac:dyDescent="0.25">
      <c r="A135" s="135" t="s">
        <v>297</v>
      </c>
      <c r="B135" s="91" t="s">
        <v>247</v>
      </c>
      <c r="C135" s="86" t="s">
        <v>72</v>
      </c>
      <c r="D135" s="92">
        <v>2</v>
      </c>
      <c r="E135" s="87"/>
      <c r="F135" s="89"/>
      <c r="G135" s="89"/>
      <c r="H135" s="89"/>
      <c r="I135" s="89"/>
      <c r="J135" s="89"/>
      <c r="K135" s="89"/>
      <c r="L135" s="89"/>
      <c r="M135" s="89"/>
      <c r="N135" s="89"/>
      <c r="O135" s="90"/>
    </row>
    <row r="136" spans="1:15" s="21" customFormat="1" ht="39.6" x14ac:dyDescent="0.25">
      <c r="A136" s="135" t="s">
        <v>298</v>
      </c>
      <c r="B136" s="91" t="s">
        <v>246</v>
      </c>
      <c r="C136" s="86" t="s">
        <v>72</v>
      </c>
      <c r="D136" s="92">
        <v>2</v>
      </c>
      <c r="E136" s="88"/>
      <c r="F136" s="89"/>
      <c r="G136" s="89"/>
      <c r="H136" s="89"/>
      <c r="I136" s="89"/>
      <c r="J136" s="89"/>
      <c r="K136" s="89"/>
      <c r="L136" s="89"/>
      <c r="M136" s="89"/>
      <c r="N136" s="89"/>
      <c r="O136" s="90"/>
    </row>
    <row r="137" spans="1:15" s="21" customFormat="1" ht="171.6" x14ac:dyDescent="0.25">
      <c r="A137" s="135" t="s">
        <v>299</v>
      </c>
      <c r="B137" s="91" t="s">
        <v>251</v>
      </c>
      <c r="C137" s="86" t="s">
        <v>42</v>
      </c>
      <c r="D137" s="92">
        <v>1</v>
      </c>
      <c r="E137" s="88"/>
      <c r="F137" s="89"/>
      <c r="G137" s="89"/>
      <c r="H137" s="89"/>
      <c r="I137" s="89"/>
      <c r="J137" s="89"/>
      <c r="K137" s="89"/>
      <c r="L137" s="89"/>
      <c r="M137" s="89"/>
      <c r="N137" s="89"/>
      <c r="O137" s="90"/>
    </row>
    <row r="138" spans="1:15" s="21" customFormat="1" ht="39.6" x14ac:dyDescent="0.25">
      <c r="A138" s="135" t="s">
        <v>300</v>
      </c>
      <c r="B138" s="91" t="s">
        <v>104</v>
      </c>
      <c r="C138" s="86" t="s">
        <v>42</v>
      </c>
      <c r="D138" s="92">
        <v>2</v>
      </c>
      <c r="E138" s="88"/>
      <c r="F138" s="89"/>
      <c r="G138" s="89"/>
      <c r="H138" s="89"/>
      <c r="I138" s="89"/>
      <c r="J138" s="89"/>
      <c r="K138" s="89"/>
      <c r="L138" s="89"/>
      <c r="M138" s="89"/>
      <c r="N138" s="89"/>
      <c r="O138" s="90"/>
    </row>
    <row r="139" spans="1:15" s="21" customFormat="1" x14ac:dyDescent="0.25">
      <c r="A139" s="135" t="s">
        <v>301</v>
      </c>
      <c r="B139" s="91" t="s">
        <v>105</v>
      </c>
      <c r="C139" s="86" t="s">
        <v>42</v>
      </c>
      <c r="D139" s="92">
        <v>1</v>
      </c>
      <c r="E139" s="88"/>
      <c r="F139" s="89"/>
      <c r="G139" s="89"/>
      <c r="H139" s="89"/>
      <c r="I139" s="89"/>
      <c r="J139" s="89"/>
      <c r="K139" s="89"/>
      <c r="L139" s="89"/>
      <c r="M139" s="89"/>
      <c r="N139" s="89"/>
      <c r="O139" s="90"/>
    </row>
    <row r="140" spans="1:15" s="21" customFormat="1" x14ac:dyDescent="0.25">
      <c r="A140" s="135" t="s">
        <v>302</v>
      </c>
      <c r="B140" s="91" t="s">
        <v>106</v>
      </c>
      <c r="C140" s="86" t="s">
        <v>42</v>
      </c>
      <c r="D140" s="92">
        <v>1</v>
      </c>
      <c r="E140" s="88"/>
      <c r="F140" s="89"/>
      <c r="G140" s="89"/>
      <c r="H140" s="89"/>
      <c r="I140" s="89"/>
      <c r="J140" s="89"/>
      <c r="K140" s="89"/>
      <c r="L140" s="89"/>
      <c r="M140" s="89"/>
      <c r="N140" s="89"/>
      <c r="O140" s="90"/>
    </row>
    <row r="141" spans="1:15" s="21" customFormat="1" ht="26.4" x14ac:dyDescent="0.25">
      <c r="A141" s="135" t="s">
        <v>303</v>
      </c>
      <c r="B141" s="91" t="s">
        <v>107</v>
      </c>
      <c r="C141" s="86" t="s">
        <v>42</v>
      </c>
      <c r="D141" s="92">
        <v>1</v>
      </c>
      <c r="E141" s="88"/>
      <c r="F141" s="89"/>
      <c r="G141" s="89"/>
      <c r="H141" s="89"/>
      <c r="I141" s="89"/>
      <c r="J141" s="89"/>
      <c r="K141" s="89"/>
      <c r="L141" s="89"/>
      <c r="M141" s="89"/>
      <c r="N141" s="89"/>
      <c r="O141" s="90"/>
    </row>
    <row r="142" spans="1:15" s="21" customFormat="1" x14ac:dyDescent="0.25">
      <c r="A142" s="135" t="s">
        <v>304</v>
      </c>
      <c r="B142" s="91" t="s">
        <v>108</v>
      </c>
      <c r="C142" s="86" t="s">
        <v>34</v>
      </c>
      <c r="D142" s="184">
        <v>416</v>
      </c>
      <c r="E142" s="88"/>
      <c r="F142" s="89"/>
      <c r="G142" s="89"/>
      <c r="H142" s="89"/>
      <c r="I142" s="89"/>
      <c r="J142" s="89"/>
      <c r="K142" s="89"/>
      <c r="L142" s="89"/>
      <c r="M142" s="89"/>
      <c r="N142" s="89"/>
      <c r="O142" s="90"/>
    </row>
    <row r="143" spans="1:15" s="21" customFormat="1" x14ac:dyDescent="0.25">
      <c r="A143" s="135" t="s">
        <v>305</v>
      </c>
      <c r="B143" s="91" t="s">
        <v>52</v>
      </c>
      <c r="C143" s="86" t="s">
        <v>34</v>
      </c>
      <c r="D143" s="184">
        <v>416</v>
      </c>
      <c r="E143" s="88"/>
      <c r="F143" s="89"/>
      <c r="G143" s="89"/>
      <c r="H143" s="89"/>
      <c r="I143" s="89"/>
      <c r="J143" s="89"/>
      <c r="K143" s="89"/>
      <c r="L143" s="89"/>
      <c r="M143" s="89"/>
      <c r="N143" s="89"/>
      <c r="O143" s="90"/>
    </row>
    <row r="144" spans="1:15" s="21" customFormat="1" x14ac:dyDescent="0.25">
      <c r="A144" s="135" t="s">
        <v>306</v>
      </c>
      <c r="B144" s="91" t="s">
        <v>252</v>
      </c>
      <c r="C144" s="86" t="s">
        <v>253</v>
      </c>
      <c r="D144" s="92">
        <v>1</v>
      </c>
      <c r="E144" s="88"/>
      <c r="F144" s="89"/>
      <c r="G144" s="89"/>
      <c r="H144" s="89"/>
      <c r="I144" s="89"/>
      <c r="J144" s="89"/>
      <c r="K144" s="89"/>
      <c r="L144" s="89"/>
      <c r="M144" s="89"/>
      <c r="N144" s="89"/>
      <c r="O144" s="90"/>
    </row>
    <row r="145" spans="1:15" s="21" customFormat="1" x14ac:dyDescent="0.25">
      <c r="A145" s="135" t="s">
        <v>307</v>
      </c>
      <c r="B145" s="91" t="s">
        <v>109</v>
      </c>
      <c r="C145" s="86" t="s">
        <v>50</v>
      </c>
      <c r="D145" s="92">
        <v>7</v>
      </c>
      <c r="E145" s="88"/>
      <c r="F145" s="89"/>
      <c r="G145" s="89"/>
      <c r="H145" s="89"/>
      <c r="I145" s="89"/>
      <c r="J145" s="89"/>
      <c r="K145" s="89"/>
      <c r="L145" s="89"/>
      <c r="M145" s="89"/>
      <c r="N145" s="89"/>
      <c r="O145" s="90"/>
    </row>
    <row r="146" spans="1:15" s="21" customFormat="1" x14ac:dyDescent="0.25">
      <c r="A146" s="135" t="s">
        <v>308</v>
      </c>
      <c r="B146" s="91" t="s">
        <v>110</v>
      </c>
      <c r="C146" s="86" t="s">
        <v>50</v>
      </c>
      <c r="D146" s="92">
        <v>8</v>
      </c>
      <c r="E146" s="88"/>
      <c r="F146" s="89"/>
      <c r="G146" s="89"/>
      <c r="H146" s="89"/>
      <c r="I146" s="89"/>
      <c r="J146" s="89"/>
      <c r="K146" s="89"/>
      <c r="L146" s="89"/>
      <c r="M146" s="89"/>
      <c r="N146" s="89"/>
      <c r="O146" s="90"/>
    </row>
    <row r="147" spans="1:15" s="21" customFormat="1" x14ac:dyDescent="0.25">
      <c r="A147" s="135" t="s">
        <v>309</v>
      </c>
      <c r="B147" s="91" t="s">
        <v>111</v>
      </c>
      <c r="C147" s="86" t="s">
        <v>50</v>
      </c>
      <c r="D147" s="92">
        <v>3</v>
      </c>
      <c r="E147" s="88"/>
      <c r="F147" s="89"/>
      <c r="G147" s="89"/>
      <c r="H147" s="89"/>
      <c r="I147" s="89"/>
      <c r="J147" s="89"/>
      <c r="K147" s="89"/>
      <c r="L147" s="89"/>
      <c r="M147" s="89"/>
      <c r="N147" s="89"/>
      <c r="O147" s="90"/>
    </row>
    <row r="148" spans="1:15" s="21" customFormat="1" x14ac:dyDescent="0.25">
      <c r="A148" s="135" t="s">
        <v>310</v>
      </c>
      <c r="B148" s="91" t="s">
        <v>112</v>
      </c>
      <c r="C148" s="86" t="s">
        <v>50</v>
      </c>
      <c r="D148" s="92">
        <v>6</v>
      </c>
      <c r="E148" s="88"/>
      <c r="F148" s="89"/>
      <c r="G148" s="89"/>
      <c r="H148" s="89"/>
      <c r="I148" s="89"/>
      <c r="J148" s="89"/>
      <c r="K148" s="89"/>
      <c r="L148" s="89"/>
      <c r="M148" s="89"/>
      <c r="N148" s="89"/>
      <c r="O148" s="90"/>
    </row>
    <row r="149" spans="1:15" s="21" customFormat="1" x14ac:dyDescent="0.25">
      <c r="A149" s="135" t="s">
        <v>311</v>
      </c>
      <c r="B149" s="91" t="s">
        <v>113</v>
      </c>
      <c r="C149" s="86" t="s">
        <v>50</v>
      </c>
      <c r="D149" s="92">
        <v>2</v>
      </c>
      <c r="E149" s="88"/>
      <c r="F149" s="89"/>
      <c r="G149" s="89"/>
      <c r="H149" s="89"/>
      <c r="I149" s="89"/>
      <c r="J149" s="89"/>
      <c r="K149" s="89"/>
      <c r="L149" s="89"/>
      <c r="M149" s="89"/>
      <c r="N149" s="89"/>
      <c r="O149" s="90"/>
    </row>
    <row r="150" spans="1:15" s="21" customFormat="1" x14ac:dyDescent="0.25">
      <c r="A150" s="135" t="s">
        <v>312</v>
      </c>
      <c r="B150" s="91" t="s">
        <v>114</v>
      </c>
      <c r="C150" s="86" t="s">
        <v>50</v>
      </c>
      <c r="D150" s="92">
        <v>4</v>
      </c>
      <c r="E150" s="88"/>
      <c r="F150" s="89"/>
      <c r="G150" s="89"/>
      <c r="H150" s="89"/>
      <c r="I150" s="89"/>
      <c r="J150" s="89"/>
      <c r="K150" s="89"/>
      <c r="L150" s="89"/>
      <c r="M150" s="89"/>
      <c r="N150" s="89"/>
      <c r="O150" s="90"/>
    </row>
    <row r="151" spans="1:15" s="21" customFormat="1" x14ac:dyDescent="0.25">
      <c r="A151" s="135" t="s">
        <v>313</v>
      </c>
      <c r="B151" s="91" t="s">
        <v>223</v>
      </c>
      <c r="C151" s="86" t="s">
        <v>50</v>
      </c>
      <c r="D151" s="92">
        <v>1</v>
      </c>
      <c r="E151" s="88"/>
      <c r="F151" s="89"/>
      <c r="G151" s="89"/>
      <c r="H151" s="89"/>
      <c r="I151" s="89"/>
      <c r="J151" s="89"/>
      <c r="K151" s="89"/>
      <c r="L151" s="89"/>
      <c r="M151" s="89"/>
      <c r="N151" s="89"/>
      <c r="O151" s="90"/>
    </row>
    <row r="152" spans="1:15" s="21" customFormat="1" ht="26.4" x14ac:dyDescent="0.25">
      <c r="A152" s="135" t="s">
        <v>314</v>
      </c>
      <c r="B152" s="91" t="s">
        <v>115</v>
      </c>
      <c r="C152" s="86" t="s">
        <v>42</v>
      </c>
      <c r="D152" s="92">
        <v>1</v>
      </c>
      <c r="E152" s="88"/>
      <c r="F152" s="89"/>
      <c r="G152" s="89"/>
      <c r="H152" s="89"/>
      <c r="I152" s="89"/>
      <c r="J152" s="89"/>
      <c r="K152" s="89"/>
      <c r="L152" s="89"/>
      <c r="M152" s="89"/>
      <c r="N152" s="89"/>
      <c r="O152" s="90"/>
    </row>
    <row r="153" spans="1:15" s="21" customFormat="1" x14ac:dyDescent="0.25">
      <c r="A153" s="135"/>
      <c r="B153" s="93" t="s">
        <v>358</v>
      </c>
      <c r="C153" s="86"/>
      <c r="D153" s="92"/>
      <c r="E153" s="88"/>
      <c r="F153" s="89"/>
      <c r="G153" s="89"/>
      <c r="H153" s="89"/>
      <c r="I153" s="89"/>
      <c r="J153" s="89"/>
      <c r="K153" s="89"/>
      <c r="L153" s="89"/>
      <c r="M153" s="89"/>
      <c r="N153" s="89"/>
      <c r="O153" s="90"/>
    </row>
    <row r="154" spans="1:15" s="21" customFormat="1" ht="26.4" x14ac:dyDescent="0.25">
      <c r="A154" s="135" t="s">
        <v>315</v>
      </c>
      <c r="B154" s="91" t="s">
        <v>85</v>
      </c>
      <c r="C154" s="86" t="s">
        <v>384</v>
      </c>
      <c r="D154" s="184">
        <v>2030</v>
      </c>
      <c r="E154" s="88"/>
      <c r="F154" s="89"/>
      <c r="G154" s="89"/>
      <c r="H154" s="89"/>
      <c r="I154" s="89"/>
      <c r="J154" s="89"/>
      <c r="K154" s="89"/>
      <c r="L154" s="89"/>
      <c r="M154" s="89"/>
      <c r="N154" s="89"/>
      <c r="O154" s="90"/>
    </row>
    <row r="155" spans="1:15" s="21" customFormat="1" ht="15.6" x14ac:dyDescent="0.25">
      <c r="A155" s="135" t="s">
        <v>316</v>
      </c>
      <c r="B155" s="91" t="s">
        <v>62</v>
      </c>
      <c r="C155" s="86" t="s">
        <v>384</v>
      </c>
      <c r="D155" s="184">
        <v>203</v>
      </c>
      <c r="E155" s="88"/>
      <c r="F155" s="89"/>
      <c r="G155" s="89"/>
      <c r="H155" s="89"/>
      <c r="I155" s="89"/>
      <c r="J155" s="89"/>
      <c r="K155" s="89"/>
      <c r="L155" s="89"/>
      <c r="M155" s="89"/>
      <c r="N155" s="89"/>
      <c r="O155" s="90"/>
    </row>
    <row r="156" spans="1:15" s="21" customFormat="1" ht="15.6" x14ac:dyDescent="0.25">
      <c r="A156" s="135" t="s">
        <v>317</v>
      </c>
      <c r="B156" s="91" t="s">
        <v>63</v>
      </c>
      <c r="C156" s="86" t="s">
        <v>384</v>
      </c>
      <c r="D156" s="184">
        <v>61</v>
      </c>
      <c r="E156" s="88"/>
      <c r="F156" s="89"/>
      <c r="G156" s="89"/>
      <c r="H156" s="89"/>
      <c r="I156" s="89"/>
      <c r="J156" s="89"/>
      <c r="K156" s="89"/>
      <c r="L156" s="89"/>
      <c r="M156" s="89"/>
      <c r="N156" s="89"/>
      <c r="O156" s="90"/>
    </row>
    <row r="157" spans="1:15" s="21" customFormat="1" ht="15.6" x14ac:dyDescent="0.25">
      <c r="A157" s="135" t="s">
        <v>318</v>
      </c>
      <c r="B157" s="91" t="s">
        <v>64</v>
      </c>
      <c r="C157" s="86" t="s">
        <v>384</v>
      </c>
      <c r="D157" s="184">
        <v>122</v>
      </c>
      <c r="E157" s="88"/>
      <c r="F157" s="89"/>
      <c r="G157" s="89"/>
      <c r="H157" s="89"/>
      <c r="I157" s="89"/>
      <c r="J157" s="89"/>
      <c r="K157" s="89"/>
      <c r="L157" s="89"/>
      <c r="M157" s="89"/>
      <c r="N157" s="89"/>
      <c r="O157" s="90"/>
    </row>
    <row r="158" spans="1:15" s="21" customFormat="1" ht="26.4" x14ac:dyDescent="0.25">
      <c r="A158" s="135" t="s">
        <v>319</v>
      </c>
      <c r="B158" s="91" t="s">
        <v>86</v>
      </c>
      <c r="C158" s="86" t="s">
        <v>384</v>
      </c>
      <c r="D158" s="184">
        <v>2233</v>
      </c>
      <c r="E158" s="88"/>
      <c r="F158" s="89"/>
      <c r="G158" s="89"/>
      <c r="H158" s="89"/>
      <c r="I158" s="89"/>
      <c r="J158" s="89"/>
      <c r="K158" s="89"/>
      <c r="L158" s="89"/>
      <c r="M158" s="89"/>
      <c r="N158" s="89"/>
      <c r="O158" s="90"/>
    </row>
    <row r="159" spans="1:15" s="21" customFormat="1" ht="15.6" x14ac:dyDescent="0.25">
      <c r="A159" s="135" t="s">
        <v>320</v>
      </c>
      <c r="B159" s="91" t="s">
        <v>66</v>
      </c>
      <c r="C159" s="86" t="s">
        <v>384</v>
      </c>
      <c r="D159" s="184">
        <v>2416</v>
      </c>
      <c r="E159" s="88"/>
      <c r="F159" s="89"/>
      <c r="G159" s="89"/>
      <c r="H159" s="89"/>
      <c r="I159" s="89"/>
      <c r="J159" s="89"/>
      <c r="K159" s="89"/>
      <c r="L159" s="89"/>
      <c r="M159" s="89"/>
      <c r="N159" s="89"/>
      <c r="O159" s="90"/>
    </row>
    <row r="160" spans="1:15" s="21" customFormat="1" ht="39.6" x14ac:dyDescent="0.25">
      <c r="A160" s="135" t="s">
        <v>321</v>
      </c>
      <c r="B160" s="91" t="s">
        <v>67</v>
      </c>
      <c r="C160" s="86" t="s">
        <v>34</v>
      </c>
      <c r="D160" s="184">
        <v>416</v>
      </c>
      <c r="E160" s="88"/>
      <c r="F160" s="89"/>
      <c r="G160" s="89"/>
      <c r="H160" s="89"/>
      <c r="I160" s="89"/>
      <c r="J160" s="89"/>
      <c r="K160" s="89"/>
      <c r="L160" s="89"/>
      <c r="M160" s="89"/>
      <c r="N160" s="89"/>
      <c r="O160" s="90"/>
    </row>
    <row r="161" spans="1:15" s="21" customFormat="1" ht="26.4" x14ac:dyDescent="0.25">
      <c r="A161" s="135" t="s">
        <v>322</v>
      </c>
      <c r="B161" s="91" t="s">
        <v>68</v>
      </c>
      <c r="C161" s="86" t="s">
        <v>34</v>
      </c>
      <c r="D161" s="184">
        <v>416</v>
      </c>
      <c r="E161" s="88"/>
      <c r="F161" s="89"/>
      <c r="G161" s="89"/>
      <c r="H161" s="89"/>
      <c r="I161" s="89"/>
      <c r="J161" s="89"/>
      <c r="K161" s="89"/>
      <c r="L161" s="89"/>
      <c r="M161" s="89"/>
      <c r="N161" s="89"/>
      <c r="O161" s="90"/>
    </row>
    <row r="162" spans="1:15" s="21" customFormat="1" ht="26.4" x14ac:dyDescent="0.25">
      <c r="A162" s="135" t="s">
        <v>323</v>
      </c>
      <c r="B162" s="91" t="s">
        <v>255</v>
      </c>
      <c r="C162" s="86" t="s">
        <v>390</v>
      </c>
      <c r="D162" s="184">
        <v>189</v>
      </c>
      <c r="E162" s="88"/>
      <c r="F162" s="89"/>
      <c r="G162" s="89"/>
      <c r="H162" s="89"/>
      <c r="I162" s="89"/>
      <c r="J162" s="89"/>
      <c r="K162" s="89"/>
      <c r="L162" s="89"/>
      <c r="M162" s="89"/>
      <c r="N162" s="89"/>
      <c r="O162" s="90"/>
    </row>
    <row r="163" spans="1:15" s="21" customFormat="1" ht="15.6" x14ac:dyDescent="0.25">
      <c r="A163" s="135" t="s">
        <v>324</v>
      </c>
      <c r="B163" s="91" t="s">
        <v>256</v>
      </c>
      <c r="C163" s="86" t="s">
        <v>390</v>
      </c>
      <c r="D163" s="184">
        <v>361</v>
      </c>
      <c r="E163" s="88"/>
      <c r="F163" s="89"/>
      <c r="G163" s="89"/>
      <c r="H163" s="89"/>
      <c r="I163" s="89"/>
      <c r="J163" s="89"/>
      <c r="K163" s="89"/>
      <c r="L163" s="89"/>
      <c r="M163" s="89"/>
      <c r="N163" s="89"/>
      <c r="O163" s="90"/>
    </row>
    <row r="164" spans="1:15" s="21" customFormat="1" ht="15.6" x14ac:dyDescent="0.25">
      <c r="A164" s="135" t="s">
        <v>325</v>
      </c>
      <c r="B164" s="91" t="s">
        <v>257</v>
      </c>
      <c r="C164" s="86" t="s">
        <v>390</v>
      </c>
      <c r="D164" s="184">
        <v>873</v>
      </c>
      <c r="E164" s="88"/>
      <c r="F164" s="89"/>
      <c r="G164" s="89"/>
      <c r="H164" s="89"/>
      <c r="I164" s="89"/>
      <c r="J164" s="89"/>
      <c r="K164" s="89"/>
      <c r="L164" s="89"/>
      <c r="M164" s="89"/>
      <c r="N164" s="89"/>
      <c r="O164" s="90"/>
    </row>
    <row r="165" spans="1:15" s="21" customFormat="1" ht="26.4" x14ac:dyDescent="0.25">
      <c r="A165" s="135" t="s">
        <v>326</v>
      </c>
      <c r="B165" s="91" t="s">
        <v>116</v>
      </c>
      <c r="C165" s="86" t="s">
        <v>390</v>
      </c>
      <c r="D165" s="184">
        <v>648</v>
      </c>
      <c r="E165" s="88"/>
      <c r="F165" s="89"/>
      <c r="G165" s="89"/>
      <c r="H165" s="89"/>
      <c r="I165" s="89"/>
      <c r="J165" s="89"/>
      <c r="K165" s="89"/>
      <c r="L165" s="89"/>
      <c r="M165" s="89"/>
      <c r="N165" s="89"/>
      <c r="O165" s="90"/>
    </row>
    <row r="166" spans="1:15" s="21" customFormat="1" ht="26.4" x14ac:dyDescent="0.25">
      <c r="A166" s="135" t="s">
        <v>327</v>
      </c>
      <c r="B166" s="91" t="s">
        <v>117</v>
      </c>
      <c r="C166" s="86" t="s">
        <v>390</v>
      </c>
      <c r="D166" s="184">
        <v>212</v>
      </c>
      <c r="E166" s="88"/>
      <c r="F166" s="89"/>
      <c r="G166" s="89"/>
      <c r="H166" s="89"/>
      <c r="I166" s="89"/>
      <c r="J166" s="89"/>
      <c r="K166" s="89"/>
      <c r="L166" s="89"/>
      <c r="M166" s="89"/>
      <c r="N166" s="89"/>
      <c r="O166" s="90"/>
    </row>
    <row r="167" spans="1:15" s="21" customFormat="1" ht="26.4" x14ac:dyDescent="0.25">
      <c r="A167" s="135" t="s">
        <v>328</v>
      </c>
      <c r="B167" s="91" t="s">
        <v>118</v>
      </c>
      <c r="C167" s="86" t="s">
        <v>390</v>
      </c>
      <c r="D167" s="184">
        <v>77</v>
      </c>
      <c r="E167" s="88"/>
      <c r="F167" s="89"/>
      <c r="G167" s="89"/>
      <c r="H167" s="89"/>
      <c r="I167" s="89"/>
      <c r="J167" s="89"/>
      <c r="K167" s="89"/>
      <c r="L167" s="89"/>
      <c r="M167" s="89"/>
      <c r="N167" s="89"/>
      <c r="O167" s="90"/>
    </row>
    <row r="168" spans="1:15" s="21" customFormat="1" ht="30" customHeight="1" x14ac:dyDescent="0.25">
      <c r="A168" s="135" t="s">
        <v>329</v>
      </c>
      <c r="B168" s="91" t="s">
        <v>119</v>
      </c>
      <c r="C168" s="86" t="s">
        <v>390</v>
      </c>
      <c r="D168" s="184">
        <v>77</v>
      </c>
      <c r="E168" s="88"/>
      <c r="F168" s="89"/>
      <c r="G168" s="89"/>
      <c r="H168" s="89"/>
      <c r="I168" s="89"/>
      <c r="J168" s="89"/>
      <c r="K168" s="89"/>
      <c r="L168" s="89"/>
      <c r="M168" s="89"/>
      <c r="N168" s="89"/>
      <c r="O168" s="90"/>
    </row>
    <row r="169" spans="1:15" s="21" customFormat="1" ht="26.4" x14ac:dyDescent="0.25">
      <c r="A169" s="135" t="s">
        <v>330</v>
      </c>
      <c r="B169" s="91" t="s">
        <v>120</v>
      </c>
      <c r="C169" s="86" t="s">
        <v>390</v>
      </c>
      <c r="D169" s="184">
        <v>77</v>
      </c>
      <c r="E169" s="88"/>
      <c r="F169" s="89"/>
      <c r="G169" s="89"/>
      <c r="H169" s="89"/>
      <c r="I169" s="89"/>
      <c r="J169" s="89"/>
      <c r="K169" s="89"/>
      <c r="L169" s="89"/>
      <c r="M169" s="89"/>
      <c r="N169" s="89"/>
      <c r="O169" s="90"/>
    </row>
    <row r="170" spans="1:15" s="21" customFormat="1" ht="39.6" x14ac:dyDescent="0.25">
      <c r="A170" s="135" t="s">
        <v>331</v>
      </c>
      <c r="B170" s="91" t="s">
        <v>121</v>
      </c>
      <c r="C170" s="86" t="s">
        <v>390</v>
      </c>
      <c r="D170" s="184">
        <v>77</v>
      </c>
      <c r="E170" s="88"/>
      <c r="F170" s="89"/>
      <c r="G170" s="89"/>
      <c r="H170" s="89"/>
      <c r="I170" s="89"/>
      <c r="J170" s="89"/>
      <c r="K170" s="89"/>
      <c r="L170" s="89"/>
      <c r="M170" s="89"/>
      <c r="N170" s="89"/>
      <c r="O170" s="90"/>
    </row>
    <row r="171" spans="1:15" s="21" customFormat="1" ht="39.6" x14ac:dyDescent="0.25">
      <c r="A171" s="135" t="s">
        <v>332</v>
      </c>
      <c r="B171" s="91" t="s">
        <v>122</v>
      </c>
      <c r="C171" s="86" t="s">
        <v>390</v>
      </c>
      <c r="D171" s="184">
        <v>77</v>
      </c>
      <c r="E171" s="88"/>
      <c r="F171" s="89"/>
      <c r="G171" s="89"/>
      <c r="H171" s="89"/>
      <c r="I171" s="89"/>
      <c r="J171" s="89"/>
      <c r="K171" s="89"/>
      <c r="L171" s="89"/>
      <c r="M171" s="89"/>
      <c r="N171" s="89"/>
      <c r="O171" s="90"/>
    </row>
    <row r="172" spans="1:15" s="21" customFormat="1" ht="26.4" x14ac:dyDescent="0.25">
      <c r="A172" s="135" t="s">
        <v>333</v>
      </c>
      <c r="B172" s="91" t="s">
        <v>123</v>
      </c>
      <c r="C172" s="86" t="s">
        <v>390</v>
      </c>
      <c r="D172" s="184">
        <v>775</v>
      </c>
      <c r="E172" s="88"/>
      <c r="F172" s="89"/>
      <c r="G172" s="89"/>
      <c r="H172" s="89"/>
      <c r="I172" s="89"/>
      <c r="J172" s="89"/>
      <c r="K172" s="89"/>
      <c r="L172" s="89"/>
      <c r="M172" s="89"/>
      <c r="N172" s="89"/>
      <c r="O172" s="90"/>
    </row>
    <row r="173" spans="1:15" s="21" customFormat="1" ht="26.4" x14ac:dyDescent="0.25">
      <c r="A173" s="135" t="s">
        <v>334</v>
      </c>
      <c r="B173" s="91" t="s">
        <v>124</v>
      </c>
      <c r="C173" s="86" t="s">
        <v>390</v>
      </c>
      <c r="D173" s="184">
        <v>338</v>
      </c>
      <c r="E173" s="88"/>
      <c r="F173" s="89"/>
      <c r="G173" s="89"/>
      <c r="H173" s="89"/>
      <c r="I173" s="89"/>
      <c r="J173" s="89"/>
      <c r="K173" s="89"/>
      <c r="L173" s="89"/>
      <c r="M173" s="89"/>
      <c r="N173" s="89"/>
      <c r="O173" s="90"/>
    </row>
    <row r="174" spans="1:15" s="21" customFormat="1" ht="26.4" x14ac:dyDescent="0.25">
      <c r="A174" s="135" t="s">
        <v>335</v>
      </c>
      <c r="B174" s="91" t="s">
        <v>125</v>
      </c>
      <c r="C174" s="86" t="s">
        <v>390</v>
      </c>
      <c r="D174" s="184">
        <v>112</v>
      </c>
      <c r="E174" s="88"/>
      <c r="F174" s="89"/>
      <c r="G174" s="89"/>
      <c r="H174" s="89"/>
      <c r="I174" s="89"/>
      <c r="J174" s="89"/>
      <c r="K174" s="89"/>
      <c r="L174" s="89"/>
      <c r="M174" s="89"/>
      <c r="N174" s="89"/>
      <c r="O174" s="90"/>
    </row>
    <row r="175" spans="1:15" s="21" customFormat="1" ht="26.4" x14ac:dyDescent="0.25">
      <c r="A175" s="135" t="s">
        <v>336</v>
      </c>
      <c r="B175" s="91" t="s">
        <v>126</v>
      </c>
      <c r="C175" s="86" t="s">
        <v>390</v>
      </c>
      <c r="D175" s="184">
        <v>112</v>
      </c>
      <c r="E175" s="88"/>
      <c r="F175" s="89"/>
      <c r="G175" s="89"/>
      <c r="H175" s="89"/>
      <c r="I175" s="89"/>
      <c r="J175" s="89"/>
      <c r="K175" s="89"/>
      <c r="L175" s="89"/>
      <c r="M175" s="89"/>
      <c r="N175" s="89"/>
      <c r="O175" s="90"/>
    </row>
    <row r="176" spans="1:15" s="21" customFormat="1" ht="39.6" x14ac:dyDescent="0.25">
      <c r="A176" s="135" t="s">
        <v>337</v>
      </c>
      <c r="B176" s="91" t="s">
        <v>127</v>
      </c>
      <c r="C176" s="86" t="s">
        <v>390</v>
      </c>
      <c r="D176" s="184">
        <v>112</v>
      </c>
      <c r="E176" s="88"/>
      <c r="F176" s="89"/>
      <c r="G176" s="89"/>
      <c r="H176" s="89"/>
      <c r="I176" s="89"/>
      <c r="J176" s="89"/>
      <c r="K176" s="89"/>
      <c r="L176" s="89"/>
      <c r="M176" s="89"/>
      <c r="N176" s="89"/>
      <c r="O176" s="90"/>
    </row>
    <row r="177" spans="1:17" s="21" customFormat="1" ht="39.6" x14ac:dyDescent="0.25">
      <c r="A177" s="135" t="s">
        <v>338</v>
      </c>
      <c r="B177" s="91" t="s">
        <v>128</v>
      </c>
      <c r="C177" s="86" t="s">
        <v>390</v>
      </c>
      <c r="D177" s="184">
        <v>112</v>
      </c>
      <c r="E177" s="88"/>
      <c r="F177" s="89"/>
      <c r="G177" s="89"/>
      <c r="H177" s="89"/>
      <c r="I177" s="89"/>
      <c r="J177" s="89"/>
      <c r="K177" s="89"/>
      <c r="L177" s="89"/>
      <c r="M177" s="89"/>
      <c r="N177" s="89"/>
      <c r="O177" s="90"/>
      <c r="Q177" s="21">
        <f>D177*0.08</f>
        <v>8.9600000000000009</v>
      </c>
    </row>
    <row r="178" spans="1:17" s="21" customFormat="1" ht="26.4" x14ac:dyDescent="0.25">
      <c r="A178" s="135" t="s">
        <v>339</v>
      </c>
      <c r="B178" s="91" t="s">
        <v>129</v>
      </c>
      <c r="C178" s="86" t="s">
        <v>390</v>
      </c>
      <c r="D178" s="184">
        <v>571</v>
      </c>
      <c r="E178" s="88"/>
      <c r="F178" s="89"/>
      <c r="G178" s="89"/>
      <c r="H178" s="89"/>
      <c r="I178" s="89"/>
      <c r="J178" s="89"/>
      <c r="K178" s="89"/>
      <c r="L178" s="89"/>
      <c r="M178" s="89"/>
      <c r="N178" s="89"/>
      <c r="O178" s="90"/>
      <c r="Q178" s="21">
        <f>D178*0.04</f>
        <v>22.84</v>
      </c>
    </row>
    <row r="179" spans="1:17" s="21" customFormat="1" x14ac:dyDescent="0.25">
      <c r="A179" s="135" t="s">
        <v>340</v>
      </c>
      <c r="B179" s="151" t="s">
        <v>130</v>
      </c>
      <c r="C179" s="86" t="s">
        <v>34</v>
      </c>
      <c r="D179" s="184">
        <v>26</v>
      </c>
      <c r="E179" s="88"/>
      <c r="F179" s="89"/>
      <c r="G179" s="89"/>
      <c r="H179" s="89"/>
      <c r="I179" s="89"/>
      <c r="J179" s="89"/>
      <c r="K179" s="89"/>
      <c r="L179" s="89"/>
      <c r="M179" s="89"/>
      <c r="N179" s="89"/>
      <c r="O179" s="90"/>
    </row>
    <row r="180" spans="1:17" s="21" customFormat="1" ht="15.6" x14ac:dyDescent="0.25">
      <c r="A180" s="135" t="s">
        <v>341</v>
      </c>
      <c r="B180" s="91" t="s">
        <v>254</v>
      </c>
      <c r="C180" s="86" t="s">
        <v>390</v>
      </c>
      <c r="D180" s="184">
        <v>22</v>
      </c>
      <c r="E180" s="88"/>
      <c r="F180" s="89"/>
      <c r="G180" s="89"/>
      <c r="H180" s="89"/>
      <c r="I180" s="89"/>
      <c r="J180" s="89"/>
      <c r="K180" s="89"/>
      <c r="L180" s="89"/>
      <c r="M180" s="89"/>
      <c r="N180" s="89"/>
      <c r="O180" s="90"/>
    </row>
    <row r="181" spans="1:17" s="21" customFormat="1" ht="26.4" x14ac:dyDescent="0.25">
      <c r="A181" s="135">
        <v>5</v>
      </c>
      <c r="B181" s="85" t="s">
        <v>359</v>
      </c>
      <c r="C181" s="86"/>
      <c r="D181" s="92"/>
      <c r="E181" s="88"/>
      <c r="F181" s="89"/>
      <c r="G181" s="89"/>
      <c r="H181" s="89"/>
      <c r="I181" s="89"/>
      <c r="J181" s="89"/>
      <c r="K181" s="89"/>
      <c r="L181" s="89"/>
      <c r="M181" s="89"/>
      <c r="N181" s="89"/>
      <c r="O181" s="90"/>
    </row>
    <row r="182" spans="1:17" s="21" customFormat="1" ht="52.8" x14ac:dyDescent="0.25">
      <c r="A182" s="135" t="s">
        <v>360</v>
      </c>
      <c r="B182" s="91" t="s">
        <v>87</v>
      </c>
      <c r="C182" s="86" t="s">
        <v>34</v>
      </c>
      <c r="D182" s="184">
        <v>57</v>
      </c>
      <c r="E182" s="88"/>
      <c r="F182" s="89"/>
      <c r="G182" s="89"/>
      <c r="H182" s="89"/>
      <c r="I182" s="89"/>
      <c r="J182" s="89"/>
      <c r="K182" s="89"/>
      <c r="L182" s="89"/>
      <c r="M182" s="89"/>
      <c r="N182" s="89"/>
      <c r="O182" s="90"/>
    </row>
    <row r="183" spans="1:17" s="21" customFormat="1" x14ac:dyDescent="0.25">
      <c r="A183" s="135"/>
      <c r="B183" s="93" t="s">
        <v>361</v>
      </c>
      <c r="C183" s="86"/>
      <c r="D183" s="92"/>
      <c r="E183" s="88"/>
      <c r="F183" s="89"/>
      <c r="G183" s="89"/>
      <c r="H183" s="89"/>
      <c r="I183" s="89"/>
      <c r="J183" s="89"/>
      <c r="K183" s="89"/>
      <c r="L183" s="89"/>
      <c r="M183" s="89"/>
      <c r="N183" s="89"/>
      <c r="O183" s="90"/>
    </row>
    <row r="184" spans="1:17" s="21" customFormat="1" ht="26.4" x14ac:dyDescent="0.25">
      <c r="A184" s="135" t="s">
        <v>362</v>
      </c>
      <c r="B184" s="91" t="s">
        <v>85</v>
      </c>
      <c r="C184" s="86" t="s">
        <v>384</v>
      </c>
      <c r="D184" s="184">
        <v>57</v>
      </c>
      <c r="E184" s="88"/>
      <c r="F184" s="89"/>
      <c r="G184" s="89"/>
      <c r="H184" s="89"/>
      <c r="I184" s="89"/>
      <c r="J184" s="89"/>
      <c r="K184" s="89"/>
      <c r="L184" s="89"/>
      <c r="M184" s="89"/>
      <c r="N184" s="89"/>
      <c r="O184" s="90"/>
    </row>
    <row r="185" spans="1:17" s="21" customFormat="1" ht="15.6" x14ac:dyDescent="0.25">
      <c r="A185" s="135" t="s">
        <v>363</v>
      </c>
      <c r="B185" s="91" t="s">
        <v>62</v>
      </c>
      <c r="C185" s="86" t="s">
        <v>384</v>
      </c>
      <c r="D185" s="184">
        <v>5.7</v>
      </c>
      <c r="E185" s="88"/>
      <c r="F185" s="89"/>
      <c r="G185" s="89"/>
      <c r="H185" s="89"/>
      <c r="I185" s="89"/>
      <c r="J185" s="89"/>
      <c r="K185" s="89"/>
      <c r="L185" s="89"/>
      <c r="M185" s="89"/>
      <c r="N185" s="89"/>
      <c r="O185" s="90"/>
    </row>
    <row r="186" spans="1:17" s="21" customFormat="1" ht="15.6" x14ac:dyDescent="0.25">
      <c r="A186" s="135" t="s">
        <v>364</v>
      </c>
      <c r="B186" s="91" t="s">
        <v>63</v>
      </c>
      <c r="C186" s="86" t="s">
        <v>384</v>
      </c>
      <c r="D186" s="184">
        <v>8.5499999999999989</v>
      </c>
      <c r="E186" s="88"/>
      <c r="F186" s="89"/>
      <c r="G186" s="89"/>
      <c r="H186" s="89"/>
      <c r="I186" s="89"/>
      <c r="J186" s="89"/>
      <c r="K186" s="89"/>
      <c r="L186" s="89"/>
      <c r="M186" s="89"/>
      <c r="N186" s="89"/>
      <c r="O186" s="90"/>
    </row>
    <row r="187" spans="1:17" s="21" customFormat="1" ht="15.6" x14ac:dyDescent="0.25">
      <c r="A187" s="135" t="s">
        <v>365</v>
      </c>
      <c r="B187" s="91" t="s">
        <v>64</v>
      </c>
      <c r="C187" s="86" t="s">
        <v>384</v>
      </c>
      <c r="D187" s="184">
        <v>0.6</v>
      </c>
      <c r="E187" s="88"/>
      <c r="F187" s="89"/>
      <c r="G187" s="89"/>
      <c r="H187" s="89"/>
      <c r="I187" s="89"/>
      <c r="J187" s="89"/>
      <c r="K187" s="89"/>
      <c r="L187" s="89"/>
      <c r="M187" s="89"/>
      <c r="N187" s="89"/>
      <c r="O187" s="90"/>
    </row>
    <row r="188" spans="1:17" s="21" customFormat="1" ht="26.4" x14ac:dyDescent="0.25">
      <c r="A188" s="135" t="s">
        <v>366</v>
      </c>
      <c r="B188" s="91" t="s">
        <v>86</v>
      </c>
      <c r="C188" s="86" t="s">
        <v>384</v>
      </c>
      <c r="D188" s="184">
        <v>62.7</v>
      </c>
      <c r="E188" s="88"/>
      <c r="F188" s="89"/>
      <c r="G188" s="89"/>
      <c r="H188" s="89"/>
      <c r="I188" s="89"/>
      <c r="J188" s="89"/>
      <c r="K188" s="89"/>
      <c r="L188" s="89"/>
      <c r="M188" s="89"/>
      <c r="N188" s="89"/>
      <c r="O188" s="90"/>
    </row>
    <row r="189" spans="1:17" s="21" customFormat="1" ht="15.6" x14ac:dyDescent="0.25">
      <c r="A189" s="135" t="s">
        <v>367</v>
      </c>
      <c r="B189" s="91" t="s">
        <v>66</v>
      </c>
      <c r="C189" s="86" t="s">
        <v>384</v>
      </c>
      <c r="D189" s="184">
        <v>71.849999999999994</v>
      </c>
      <c r="E189" s="88"/>
      <c r="F189" s="89"/>
      <c r="G189" s="89"/>
      <c r="H189" s="89"/>
      <c r="I189" s="89"/>
      <c r="J189" s="89"/>
      <c r="K189" s="89"/>
      <c r="L189" s="89"/>
      <c r="M189" s="89"/>
      <c r="N189" s="89"/>
      <c r="O189" s="90"/>
    </row>
    <row r="190" spans="1:17" s="21" customFormat="1" ht="39.6" x14ac:dyDescent="0.25">
      <c r="A190" s="135" t="s">
        <v>368</v>
      </c>
      <c r="B190" s="91" t="s">
        <v>67</v>
      </c>
      <c r="C190" s="86" t="s">
        <v>34</v>
      </c>
      <c r="D190" s="184">
        <v>4</v>
      </c>
      <c r="E190" s="88"/>
      <c r="F190" s="89"/>
      <c r="G190" s="89"/>
      <c r="H190" s="89"/>
      <c r="I190" s="89"/>
      <c r="J190" s="89"/>
      <c r="K190" s="89"/>
      <c r="L190" s="89"/>
      <c r="M190" s="89"/>
      <c r="N190" s="89"/>
      <c r="O190" s="90"/>
    </row>
    <row r="191" spans="1:17" s="21" customFormat="1" ht="26.4" x14ac:dyDescent="0.25">
      <c r="A191" s="135" t="s">
        <v>369</v>
      </c>
      <c r="B191" s="91" t="s">
        <v>68</v>
      </c>
      <c r="C191" s="86" t="s">
        <v>34</v>
      </c>
      <c r="D191" s="184">
        <v>57</v>
      </c>
      <c r="E191" s="88"/>
      <c r="F191" s="89"/>
      <c r="G191" s="89"/>
      <c r="H191" s="89"/>
      <c r="I191" s="89"/>
      <c r="J191" s="89"/>
      <c r="K191" s="89"/>
      <c r="L191" s="89"/>
      <c r="M191" s="89"/>
      <c r="N191" s="89"/>
      <c r="O191" s="90"/>
    </row>
    <row r="192" spans="1:17" s="21" customFormat="1" ht="13.8" thickBot="1" x14ac:dyDescent="0.3">
      <c r="A192" s="136">
        <v>6</v>
      </c>
      <c r="B192" s="152" t="s">
        <v>258</v>
      </c>
      <c r="C192" s="96" t="s">
        <v>221</v>
      </c>
      <c r="D192" s="97">
        <v>1</v>
      </c>
      <c r="E192" s="98"/>
      <c r="F192" s="99"/>
      <c r="G192" s="99"/>
      <c r="H192" s="99"/>
      <c r="I192" s="99"/>
      <c r="J192" s="99"/>
      <c r="K192" s="99"/>
      <c r="L192" s="99"/>
      <c r="M192" s="99"/>
      <c r="N192" s="99"/>
      <c r="O192" s="100"/>
    </row>
    <row r="193" spans="2:17" ht="13.8" thickBot="1" x14ac:dyDescent="0.3">
      <c r="J193" s="53" t="s">
        <v>379</v>
      </c>
      <c r="K193" s="54"/>
      <c r="L193" s="55"/>
      <c r="M193" s="55"/>
      <c r="N193" s="55"/>
      <c r="O193" s="56">
        <f>N193+M193+L193</f>
        <v>0</v>
      </c>
    </row>
    <row r="194" spans="2:17" x14ac:dyDescent="0.25">
      <c r="J194" s="53"/>
      <c r="K194" s="57"/>
      <c r="L194" s="57"/>
      <c r="M194" s="57"/>
      <c r="N194" s="57"/>
      <c r="O194" s="58"/>
    </row>
    <row r="195" spans="2:17" x14ac:dyDescent="0.25">
      <c r="B195" s="208" t="s">
        <v>394</v>
      </c>
      <c r="C195" s="208"/>
      <c r="D195" s="208"/>
      <c r="E195" s="208"/>
      <c r="F195" s="208"/>
      <c r="G195" s="208"/>
      <c r="H195" s="208"/>
      <c r="I195" s="208"/>
      <c r="J195" s="208"/>
      <c r="K195" s="208"/>
      <c r="L195" s="208"/>
      <c r="M195" s="208"/>
      <c r="N195" s="208"/>
      <c r="O195" s="208"/>
      <c r="P195" s="208"/>
      <c r="Q195" s="208"/>
    </row>
    <row r="196" spans="2:17" x14ac:dyDescent="0.25">
      <c r="B196" s="208"/>
      <c r="C196" s="208"/>
      <c r="D196" s="208"/>
      <c r="E196" s="208"/>
      <c r="F196" s="208"/>
      <c r="G196" s="208"/>
      <c r="H196" s="208"/>
      <c r="I196" s="208"/>
      <c r="J196" s="208"/>
      <c r="K196" s="208"/>
      <c r="L196" s="208"/>
      <c r="M196" s="208"/>
      <c r="N196" s="208"/>
      <c r="O196" s="208"/>
      <c r="P196" s="208"/>
      <c r="Q196" s="208"/>
    </row>
    <row r="197" spans="2:17" x14ac:dyDescent="0.25">
      <c r="B197" s="208"/>
      <c r="C197" s="208"/>
      <c r="D197" s="208"/>
      <c r="E197" s="208"/>
      <c r="F197" s="208"/>
      <c r="G197" s="208"/>
      <c r="H197" s="208"/>
      <c r="I197" s="208"/>
      <c r="J197" s="208"/>
      <c r="K197" s="208"/>
      <c r="L197" s="208"/>
      <c r="M197" s="208"/>
      <c r="N197" s="208"/>
      <c r="O197" s="208"/>
      <c r="P197" s="208"/>
      <c r="Q197" s="208"/>
    </row>
    <row r="198" spans="2:17" x14ac:dyDescent="0.25">
      <c r="B198" s="208"/>
      <c r="C198" s="208"/>
      <c r="D198" s="208"/>
      <c r="E198" s="208"/>
      <c r="F198" s="208"/>
      <c r="G198" s="208"/>
      <c r="H198" s="208"/>
      <c r="I198" s="208"/>
      <c r="J198" s="208"/>
      <c r="K198" s="208"/>
      <c r="L198" s="208"/>
      <c r="M198" s="208"/>
      <c r="N198" s="208"/>
      <c r="O198" s="208"/>
      <c r="P198" s="208"/>
      <c r="Q198" s="208"/>
    </row>
    <row r="199" spans="2:17" ht="52.8" customHeight="1" x14ac:dyDescent="0.25">
      <c r="B199" s="208"/>
      <c r="C199" s="208"/>
      <c r="D199" s="208"/>
      <c r="E199" s="208"/>
      <c r="F199" s="208"/>
      <c r="G199" s="208"/>
      <c r="H199" s="208"/>
      <c r="I199" s="208"/>
      <c r="J199" s="208"/>
      <c r="K199" s="208"/>
      <c r="L199" s="208"/>
      <c r="M199" s="208"/>
      <c r="N199" s="208"/>
      <c r="O199" s="208"/>
      <c r="P199" s="208"/>
      <c r="Q199" s="208"/>
    </row>
    <row r="200" spans="2:17" x14ac:dyDescent="0.25">
      <c r="B200" s="6"/>
      <c r="C200" s="60"/>
      <c r="D200" s="67"/>
      <c r="E200" s="60"/>
      <c r="F200" s="60"/>
      <c r="G200" s="60"/>
      <c r="H200" s="60"/>
      <c r="I200" s="60"/>
      <c r="J200" s="60"/>
      <c r="K200" s="6"/>
      <c r="L200" s="6"/>
      <c r="M200" s="6"/>
      <c r="N200" s="6"/>
    </row>
    <row r="201" spans="2:17" x14ac:dyDescent="0.25">
      <c r="B201" s="61" t="s">
        <v>375</v>
      </c>
      <c r="C201" s="62"/>
      <c r="D201" s="153"/>
      <c r="E201" s="64"/>
      <c r="F201" s="65"/>
      <c r="G201" s="65"/>
      <c r="H201" s="66"/>
      <c r="I201" s="66"/>
      <c r="J201" s="66"/>
      <c r="K201" s="6"/>
      <c r="L201" s="6"/>
      <c r="M201" s="6"/>
      <c r="N201" s="6"/>
    </row>
    <row r="202" spans="2:17" x14ac:dyDescent="0.25">
      <c r="B202" s="61"/>
      <c r="C202" s="207" t="s">
        <v>376</v>
      </c>
      <c r="D202" s="207"/>
      <c r="E202" s="207"/>
      <c r="F202" s="207"/>
      <c r="G202" s="207"/>
      <c r="H202" s="66"/>
      <c r="I202" s="66"/>
      <c r="J202" s="66"/>
      <c r="K202" s="6"/>
      <c r="L202" s="6"/>
      <c r="M202" s="6"/>
      <c r="N202" s="6"/>
    </row>
    <row r="203" spans="2:17" x14ac:dyDescent="0.25">
      <c r="B203" s="61"/>
      <c r="C203" s="59"/>
      <c r="D203" s="67"/>
      <c r="E203" s="59"/>
      <c r="F203" s="6"/>
      <c r="G203" s="6"/>
      <c r="H203" s="60"/>
      <c r="I203" s="67"/>
      <c r="J203" s="67"/>
      <c r="K203" s="6"/>
      <c r="L203" s="6"/>
      <c r="M203" s="6"/>
      <c r="N203" s="6"/>
    </row>
    <row r="204" spans="2:17" x14ac:dyDescent="0.25">
      <c r="B204" s="68" t="s">
        <v>377</v>
      </c>
      <c r="C204" s="69"/>
      <c r="D204" s="154"/>
      <c r="E204" s="69"/>
      <c r="F204" s="69"/>
      <c r="G204" s="65"/>
      <c r="H204" s="68"/>
      <c r="I204" s="68"/>
      <c r="J204" s="68"/>
      <c r="K204" s="6"/>
      <c r="L204" s="6"/>
      <c r="M204" s="6"/>
      <c r="N204" s="6"/>
    </row>
    <row r="205" spans="2:17" x14ac:dyDescent="0.25">
      <c r="B205" s="48"/>
      <c r="C205" s="207" t="s">
        <v>376</v>
      </c>
      <c r="D205" s="207"/>
      <c r="E205" s="207"/>
      <c r="F205" s="207"/>
      <c r="G205" s="207"/>
      <c r="H205" s="6"/>
      <c r="I205" s="6"/>
      <c r="J205" s="6"/>
      <c r="K205" s="6"/>
      <c r="L205" s="6"/>
      <c r="M205" s="6"/>
      <c r="N205" s="6"/>
    </row>
  </sheetData>
  <mergeCells count="10">
    <mergeCell ref="A10:A11"/>
    <mergeCell ref="C10:C11"/>
    <mergeCell ref="D10:D11"/>
    <mergeCell ref="B10:B11"/>
    <mergeCell ref="C205:G205"/>
    <mergeCell ref="B195:Q199"/>
    <mergeCell ref="C202:G202"/>
    <mergeCell ref="C5:O5"/>
    <mergeCell ref="K10:O10"/>
    <mergeCell ref="E10:J10"/>
  </mergeCells>
  <phoneticPr fontId="1" type="noConversion"/>
  <conditionalFormatting sqref="C100:C101">
    <cfRule type="cellIs" dxfId="0" priority="1" stopIfTrue="1" operator="equal">
      <formula>0</formula>
    </cfRule>
  </conditionalFormatting>
  <pageMargins left="0.39370078740157483" right="0.35433070866141736" top="1.0236220472440944" bottom="0.39370078740157483" header="0.51181102362204722" footer="0.15748031496062992"/>
  <pageSetup paperSize="9" scale="78" fitToHeight="0" orientation="landscape" horizontalDpi="4294967292" verticalDpi="360" r:id="rId1"/>
  <headerFooter alignWithMargins="0">
    <oddFooter>&amp;C&amp;8&amp;P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2"/>
  <sheetViews>
    <sheetView showGridLines="0" view="pageBreakPreview" zoomScale="89" zoomScaleNormal="100" zoomScaleSheetLayoutView="89" workbookViewId="0">
      <selection activeCell="D18" sqref="D18"/>
    </sheetView>
  </sheetViews>
  <sheetFormatPr defaultColWidth="9.109375" defaultRowHeight="13.2" x14ac:dyDescent="0.25"/>
  <cols>
    <col min="1" max="1" width="5.6640625" style="48" customWidth="1"/>
    <col min="2" max="2" width="39.33203125" style="49" customWidth="1"/>
    <col min="3" max="3" width="6" style="50" customWidth="1"/>
    <col min="4" max="4" width="6.88671875" style="48" customWidth="1"/>
    <col min="5" max="5" width="6.33203125" style="48" customWidth="1"/>
    <col min="6" max="6" width="6.5546875" style="51" customWidth="1"/>
    <col min="7" max="8" width="8" style="52" customWidth="1"/>
    <col min="9" max="9" width="6.33203125" style="52" customWidth="1"/>
    <col min="10" max="10" width="7.6640625" style="52" customWidth="1"/>
    <col min="11" max="14" width="8.44140625" style="52" customWidth="1"/>
    <col min="15" max="15" width="9.44140625" style="6" customWidth="1"/>
    <col min="16" max="16" width="9.109375" style="6"/>
    <col min="17" max="17" width="0" style="6" hidden="1" customWidth="1"/>
    <col min="18" max="16384" width="9.109375" style="6"/>
  </cols>
  <sheetData>
    <row r="1" spans="1:17" x14ac:dyDescent="0.25">
      <c r="A1" s="1"/>
      <c r="B1" s="2"/>
      <c r="C1" s="3" t="s">
        <v>374</v>
      </c>
      <c r="D1" s="1"/>
      <c r="E1" s="1"/>
      <c r="F1" s="3"/>
      <c r="G1" s="4"/>
      <c r="H1" s="4"/>
      <c r="I1" s="4"/>
      <c r="J1" s="4"/>
      <c r="K1" s="4"/>
      <c r="L1" s="4"/>
      <c r="M1" s="4"/>
      <c r="N1" s="4"/>
      <c r="O1" s="5"/>
    </row>
    <row r="2" spans="1:17" x14ac:dyDescent="0.25">
      <c r="A2" s="1"/>
      <c r="B2" s="2"/>
      <c r="C2" s="7" t="str">
        <f>KOPS1!C14</f>
        <v>VADĪBAS UN AUTOMATIZĀCIJAS SISTĒMA</v>
      </c>
      <c r="D2" s="1"/>
      <c r="E2" s="1"/>
      <c r="F2" s="3"/>
      <c r="G2" s="4"/>
      <c r="H2" s="4"/>
      <c r="I2" s="4"/>
      <c r="J2" s="4"/>
      <c r="K2" s="4"/>
      <c r="L2" s="4"/>
      <c r="M2" s="4"/>
      <c r="N2" s="4"/>
      <c r="O2" s="5"/>
    </row>
    <row r="3" spans="1:17" x14ac:dyDescent="0.25">
      <c r="A3" s="1"/>
      <c r="B3" s="2"/>
      <c r="C3" s="7"/>
      <c r="D3" s="1"/>
      <c r="E3" s="1"/>
      <c r="F3" s="3"/>
      <c r="G3" s="4"/>
      <c r="H3" s="4"/>
      <c r="I3" s="4"/>
      <c r="J3" s="4"/>
      <c r="K3" s="4"/>
      <c r="L3" s="4"/>
      <c r="M3" s="4"/>
      <c r="N3" s="4"/>
      <c r="O3" s="5"/>
    </row>
    <row r="4" spans="1:17" ht="13.8" x14ac:dyDescent="0.25">
      <c r="A4" s="8" t="s">
        <v>0</v>
      </c>
      <c r="B4" s="9"/>
      <c r="C4" s="10" t="str">
        <f>KOPS1!D3</f>
        <v>UKT TĪKLI, 1.KĀRTA</v>
      </c>
      <c r="D4" s="11"/>
      <c r="E4" s="11"/>
      <c r="F4" s="12"/>
      <c r="G4" s="13"/>
      <c r="H4" s="13"/>
      <c r="I4" s="13"/>
      <c r="J4" s="13"/>
      <c r="K4" s="13"/>
      <c r="L4" s="13"/>
      <c r="M4" s="13"/>
      <c r="N4" s="13"/>
      <c r="O4" s="14"/>
    </row>
    <row r="5" spans="1:17" ht="14.4" customHeight="1" x14ac:dyDescent="0.25">
      <c r="A5" s="8" t="s">
        <v>1</v>
      </c>
      <c r="B5" s="9"/>
      <c r="C5" s="201" t="str">
        <f>KOPS1!D4</f>
        <v>DAUDZSTĀVU DAUDZDZĪVOKĻU DZĪVOJAMĀS ĒKAS ARĒNAS IELĀ 1, RĪGĀ, 1., 2., 3. UN 4.KĀRTA</v>
      </c>
      <c r="D5" s="201"/>
      <c r="E5" s="201"/>
      <c r="F5" s="201"/>
      <c r="G5" s="201"/>
      <c r="H5" s="201"/>
      <c r="I5" s="201"/>
      <c r="J5" s="201"/>
      <c r="K5" s="201"/>
      <c r="L5" s="201"/>
      <c r="M5" s="201"/>
      <c r="N5" s="201"/>
      <c r="O5" s="201"/>
    </row>
    <row r="6" spans="1:17" ht="13.8" x14ac:dyDescent="0.25">
      <c r="A6" s="8" t="s">
        <v>2</v>
      </c>
      <c r="B6" s="9"/>
      <c r="C6" s="15" t="str">
        <f>KOPS1!D5</f>
        <v>RĪGA, ARĒNAS IELA 1</v>
      </c>
      <c r="D6" s="11"/>
      <c r="E6" s="11"/>
      <c r="F6" s="12"/>
      <c r="G6" s="13"/>
      <c r="H6" s="13"/>
      <c r="I6" s="13"/>
      <c r="J6" s="13"/>
      <c r="K6" s="13"/>
      <c r="L6" s="13"/>
      <c r="M6" s="13"/>
      <c r="N6" s="13"/>
      <c r="O6" s="14"/>
    </row>
    <row r="7" spans="1:17" ht="13.8" x14ac:dyDescent="0.25">
      <c r="A7" s="8" t="s">
        <v>3</v>
      </c>
      <c r="B7" s="9"/>
      <c r="C7" s="16"/>
      <c r="D7" s="11"/>
      <c r="E7" s="11"/>
      <c r="F7" s="12"/>
      <c r="G7" s="13"/>
      <c r="H7" s="13"/>
      <c r="I7" s="13"/>
      <c r="J7" s="13"/>
      <c r="K7" s="13"/>
      <c r="L7" s="13"/>
      <c r="M7" s="13"/>
      <c r="N7" s="13"/>
      <c r="O7" s="14"/>
    </row>
    <row r="8" spans="1:17" ht="13.8" x14ac:dyDescent="0.25">
      <c r="A8" s="8" t="s">
        <v>220</v>
      </c>
      <c r="B8" s="9"/>
      <c r="C8" s="17"/>
      <c r="D8" s="11"/>
      <c r="E8" s="11"/>
      <c r="F8" s="12"/>
      <c r="G8" s="13"/>
      <c r="H8" s="13"/>
      <c r="I8" s="13"/>
      <c r="J8" s="13"/>
      <c r="K8" s="13"/>
      <c r="L8" s="13"/>
      <c r="M8" s="13"/>
      <c r="N8" s="18" t="s">
        <v>383</v>
      </c>
      <c r="O8" s="19"/>
    </row>
    <row r="9" spans="1:17" ht="14.4" thickBot="1" x14ac:dyDescent="0.3">
      <c r="A9" s="20" t="str">
        <f>KOPT!A6</f>
        <v xml:space="preserve">Tāme sastādīta: </v>
      </c>
      <c r="B9" s="9"/>
      <c r="C9" s="17"/>
      <c r="D9" s="11"/>
      <c r="E9" s="11"/>
      <c r="F9" s="12"/>
      <c r="G9" s="13"/>
      <c r="H9" s="13"/>
      <c r="I9" s="13"/>
      <c r="J9" s="13"/>
      <c r="K9" s="13"/>
      <c r="L9" s="13"/>
      <c r="M9" s="13"/>
      <c r="N9" s="13"/>
      <c r="O9" s="14"/>
    </row>
    <row r="10" spans="1:17" ht="20.25" customHeight="1" x14ac:dyDescent="0.25">
      <c r="A10" s="193" t="s">
        <v>4</v>
      </c>
      <c r="B10" s="212" t="s">
        <v>28</v>
      </c>
      <c r="C10" s="210" t="s">
        <v>5</v>
      </c>
      <c r="D10" s="199" t="s">
        <v>6</v>
      </c>
      <c r="E10" s="206" t="s">
        <v>7</v>
      </c>
      <c r="F10" s="206"/>
      <c r="G10" s="206"/>
      <c r="H10" s="206"/>
      <c r="I10" s="206"/>
      <c r="J10" s="206"/>
      <c r="K10" s="206" t="s">
        <v>10</v>
      </c>
      <c r="L10" s="206"/>
      <c r="M10" s="206"/>
      <c r="N10" s="206"/>
      <c r="O10" s="209"/>
      <c r="P10" s="21"/>
    </row>
    <row r="11" spans="1:17" ht="78.75" customHeight="1" x14ac:dyDescent="0.25">
      <c r="A11" s="194"/>
      <c r="B11" s="213"/>
      <c r="C11" s="211"/>
      <c r="D11" s="200"/>
      <c r="E11" s="22" t="s">
        <v>8</v>
      </c>
      <c r="F11" s="22" t="s">
        <v>21</v>
      </c>
      <c r="G11" s="23" t="s">
        <v>22</v>
      </c>
      <c r="H11" s="23" t="s">
        <v>27</v>
      </c>
      <c r="I11" s="23" t="s">
        <v>23</v>
      </c>
      <c r="J11" s="23" t="s">
        <v>24</v>
      </c>
      <c r="K11" s="23" t="s">
        <v>9</v>
      </c>
      <c r="L11" s="23" t="s">
        <v>22</v>
      </c>
      <c r="M11" s="23" t="s">
        <v>27</v>
      </c>
      <c r="N11" s="23" t="s">
        <v>23</v>
      </c>
      <c r="O11" s="24" t="s">
        <v>25</v>
      </c>
    </row>
    <row r="12" spans="1:17" ht="13.8" thickBot="1" x14ac:dyDescent="0.3">
      <c r="A12" s="25">
        <v>1</v>
      </c>
      <c r="B12" s="26">
        <v>2</v>
      </c>
      <c r="C12" s="26">
        <v>3</v>
      </c>
      <c r="D12" s="27">
        <v>4</v>
      </c>
      <c r="E12" s="26">
        <v>5</v>
      </c>
      <c r="F12" s="26">
        <v>6</v>
      </c>
      <c r="G12" s="27">
        <v>7</v>
      </c>
      <c r="H12" s="26">
        <v>8</v>
      </c>
      <c r="I12" s="26">
        <v>9</v>
      </c>
      <c r="J12" s="27">
        <v>10</v>
      </c>
      <c r="K12" s="26">
        <v>11</v>
      </c>
      <c r="L12" s="26">
        <v>12</v>
      </c>
      <c r="M12" s="27">
        <v>13</v>
      </c>
      <c r="N12" s="26">
        <v>14</v>
      </c>
      <c r="O12" s="28">
        <v>15</v>
      </c>
    </row>
    <row r="13" spans="1:17" s="21" customFormat="1" x14ac:dyDescent="0.25">
      <c r="A13" s="29"/>
      <c r="B13" s="30" t="s">
        <v>208</v>
      </c>
      <c r="C13" s="31"/>
      <c r="D13" s="32"/>
      <c r="E13" s="33"/>
      <c r="F13" s="34"/>
      <c r="G13" s="34"/>
      <c r="H13" s="34"/>
      <c r="I13" s="34"/>
      <c r="J13" s="34"/>
      <c r="K13" s="34"/>
      <c r="L13" s="34"/>
      <c r="M13" s="34"/>
      <c r="N13" s="34"/>
      <c r="O13" s="35"/>
      <c r="Q13" s="21" t="e">
        <f>SUM(#REF!)</f>
        <v>#REF!</v>
      </c>
    </row>
    <row r="14" spans="1:17" s="21" customFormat="1" ht="52.8" x14ac:dyDescent="0.25">
      <c r="A14" s="36">
        <v>1</v>
      </c>
      <c r="B14" s="37" t="s">
        <v>209</v>
      </c>
      <c r="C14" s="38" t="s">
        <v>72</v>
      </c>
      <c r="D14" s="70">
        <v>1</v>
      </c>
      <c r="E14" s="39"/>
      <c r="F14" s="40"/>
      <c r="G14" s="40"/>
      <c r="H14" s="40"/>
      <c r="I14" s="40"/>
      <c r="J14" s="40"/>
      <c r="K14" s="40"/>
      <c r="L14" s="40"/>
      <c r="M14" s="40"/>
      <c r="N14" s="40"/>
      <c r="O14" s="41"/>
      <c r="Q14" s="21" t="e">
        <f>Q13*1.3</f>
        <v>#REF!</v>
      </c>
    </row>
    <row r="15" spans="1:17" s="21" customFormat="1" ht="52.8" x14ac:dyDescent="0.25">
      <c r="A15" s="36">
        <v>2</v>
      </c>
      <c r="B15" s="37" t="s">
        <v>210</v>
      </c>
      <c r="C15" s="38" t="s">
        <v>72</v>
      </c>
      <c r="D15" s="70">
        <v>1</v>
      </c>
      <c r="E15" s="39"/>
      <c r="F15" s="40"/>
      <c r="G15" s="40"/>
      <c r="H15" s="40"/>
      <c r="I15" s="40"/>
      <c r="J15" s="40"/>
      <c r="K15" s="40"/>
      <c r="L15" s="40"/>
      <c r="M15" s="40"/>
      <c r="N15" s="40"/>
      <c r="O15" s="41"/>
    </row>
    <row r="16" spans="1:17" s="21" customFormat="1" ht="39.6" x14ac:dyDescent="0.25">
      <c r="A16" s="36">
        <v>3</v>
      </c>
      <c r="B16" s="37" t="s">
        <v>211</v>
      </c>
      <c r="C16" s="38" t="s">
        <v>72</v>
      </c>
      <c r="D16" s="70">
        <v>1</v>
      </c>
      <c r="E16" s="39"/>
      <c r="F16" s="40"/>
      <c r="G16" s="40"/>
      <c r="H16" s="40"/>
      <c r="I16" s="40"/>
      <c r="J16" s="40"/>
      <c r="K16" s="40"/>
      <c r="L16" s="40"/>
      <c r="M16" s="40"/>
      <c r="N16" s="40"/>
      <c r="O16" s="41"/>
    </row>
    <row r="17" spans="1:17" s="21" customFormat="1" ht="26.4" x14ac:dyDescent="0.25">
      <c r="A17" s="36">
        <v>4</v>
      </c>
      <c r="B17" s="37" t="s">
        <v>212</v>
      </c>
      <c r="C17" s="38" t="s">
        <v>72</v>
      </c>
      <c r="D17" s="70">
        <v>2</v>
      </c>
      <c r="E17" s="39"/>
      <c r="F17" s="40"/>
      <c r="G17" s="40"/>
      <c r="H17" s="40"/>
      <c r="I17" s="40"/>
      <c r="J17" s="40"/>
      <c r="K17" s="40"/>
      <c r="L17" s="40"/>
      <c r="M17" s="40"/>
      <c r="N17" s="40"/>
      <c r="O17" s="41"/>
    </row>
    <row r="18" spans="1:17" s="21" customFormat="1" x14ac:dyDescent="0.25">
      <c r="A18" s="36">
        <v>5</v>
      </c>
      <c r="B18" s="37" t="s">
        <v>213</v>
      </c>
      <c r="C18" s="38" t="s">
        <v>34</v>
      </c>
      <c r="D18" s="71">
        <v>10</v>
      </c>
      <c r="E18" s="39"/>
      <c r="F18" s="40"/>
      <c r="G18" s="40"/>
      <c r="H18" s="40"/>
      <c r="I18" s="40"/>
      <c r="J18" s="40"/>
      <c r="K18" s="40"/>
      <c r="L18" s="40"/>
      <c r="M18" s="40"/>
      <c r="N18" s="40"/>
      <c r="O18" s="41"/>
    </row>
    <row r="19" spans="1:17" s="21" customFormat="1" ht="13.8" thickBot="1" x14ac:dyDescent="0.3">
      <c r="A19" s="42">
        <v>6</v>
      </c>
      <c r="B19" s="43" t="s">
        <v>214</v>
      </c>
      <c r="C19" s="44" t="s">
        <v>72</v>
      </c>
      <c r="D19" s="72">
        <v>1</v>
      </c>
      <c r="E19" s="45"/>
      <c r="F19" s="46"/>
      <c r="G19" s="46"/>
      <c r="H19" s="46"/>
      <c r="I19" s="46"/>
      <c r="J19" s="46"/>
      <c r="K19" s="46"/>
      <c r="L19" s="46"/>
      <c r="M19" s="46"/>
      <c r="N19" s="46"/>
      <c r="O19" s="47"/>
    </row>
    <row r="20" spans="1:17" ht="13.8" thickBot="1" x14ac:dyDescent="0.3">
      <c r="J20" s="53" t="s">
        <v>378</v>
      </c>
      <c r="K20" s="54"/>
      <c r="L20" s="55"/>
      <c r="M20" s="55"/>
      <c r="N20" s="55"/>
      <c r="O20" s="56">
        <f>N20+M20+L20</f>
        <v>0</v>
      </c>
    </row>
    <row r="21" spans="1:17" x14ac:dyDescent="0.25">
      <c r="J21" s="53"/>
      <c r="K21" s="57"/>
      <c r="L21" s="57"/>
      <c r="M21" s="57"/>
      <c r="N21" s="57"/>
      <c r="O21" s="58"/>
    </row>
    <row r="22" spans="1:17" ht="13.2" customHeight="1" x14ac:dyDescent="0.25">
      <c r="B22" s="214" t="s">
        <v>396</v>
      </c>
      <c r="C22" s="214"/>
      <c r="D22" s="214"/>
      <c r="E22" s="214"/>
      <c r="F22" s="214"/>
      <c r="G22" s="214"/>
      <c r="H22" s="214"/>
      <c r="I22" s="214"/>
      <c r="J22" s="214"/>
      <c r="K22" s="214"/>
      <c r="L22" s="214"/>
      <c r="M22" s="214"/>
      <c r="N22" s="214"/>
      <c r="O22" s="214"/>
      <c r="P22" s="214"/>
      <c r="Q22" s="214"/>
    </row>
    <row r="23" spans="1:17" x14ac:dyDescent="0.25">
      <c r="B23" s="214"/>
      <c r="C23" s="214"/>
      <c r="D23" s="214"/>
      <c r="E23" s="214"/>
      <c r="F23" s="214"/>
      <c r="G23" s="214"/>
      <c r="H23" s="214"/>
      <c r="I23" s="214"/>
      <c r="J23" s="214"/>
      <c r="K23" s="214"/>
      <c r="L23" s="214"/>
      <c r="M23" s="214"/>
      <c r="N23" s="214"/>
      <c r="O23" s="214"/>
      <c r="P23" s="214"/>
      <c r="Q23" s="214"/>
    </row>
    <row r="24" spans="1:17" x14ac:dyDescent="0.25">
      <c r="B24" s="214"/>
      <c r="C24" s="214"/>
      <c r="D24" s="214"/>
      <c r="E24" s="214"/>
      <c r="F24" s="214"/>
      <c r="G24" s="214"/>
      <c r="H24" s="214"/>
      <c r="I24" s="214"/>
      <c r="J24" s="214"/>
      <c r="K24" s="214"/>
      <c r="L24" s="214"/>
      <c r="M24" s="214"/>
      <c r="N24" s="214"/>
      <c r="O24" s="214"/>
      <c r="P24" s="214"/>
      <c r="Q24" s="214"/>
    </row>
    <row r="25" spans="1:17" ht="79.8" customHeight="1" x14ac:dyDescent="0.25">
      <c r="B25" s="214"/>
      <c r="C25" s="214"/>
      <c r="D25" s="214"/>
      <c r="E25" s="214"/>
      <c r="F25" s="214"/>
      <c r="G25" s="214"/>
      <c r="H25" s="214"/>
      <c r="I25" s="214"/>
      <c r="J25" s="214"/>
      <c r="K25" s="214"/>
      <c r="L25" s="214"/>
      <c r="M25" s="214"/>
      <c r="N25" s="214"/>
      <c r="O25" s="214"/>
      <c r="P25" s="214"/>
      <c r="Q25" s="214"/>
    </row>
    <row r="26" spans="1:17" x14ac:dyDescent="0.25">
      <c r="B26" s="215"/>
      <c r="C26" s="215"/>
      <c r="D26" s="215"/>
      <c r="E26" s="215"/>
      <c r="F26" s="215"/>
      <c r="G26" s="215"/>
      <c r="H26" s="215"/>
      <c r="I26" s="215"/>
      <c r="J26" s="215"/>
      <c r="K26" s="215"/>
      <c r="L26" s="215"/>
      <c r="M26" s="215"/>
      <c r="N26" s="215"/>
      <c r="O26" s="215"/>
      <c r="P26" s="215"/>
      <c r="Q26" s="59"/>
    </row>
    <row r="27" spans="1:17" x14ac:dyDescent="0.25">
      <c r="B27" s="6"/>
      <c r="C27" s="60"/>
      <c r="D27" s="60"/>
      <c r="E27" s="60"/>
      <c r="F27" s="60"/>
      <c r="G27" s="60"/>
      <c r="H27" s="60"/>
      <c r="I27" s="60"/>
      <c r="J27" s="60"/>
      <c r="K27" s="6"/>
      <c r="L27" s="6"/>
      <c r="M27" s="6"/>
      <c r="N27" s="6"/>
    </row>
    <row r="28" spans="1:17" x14ac:dyDescent="0.25">
      <c r="B28" s="61" t="s">
        <v>375</v>
      </c>
      <c r="C28" s="62"/>
      <c r="D28" s="63"/>
      <c r="E28" s="64"/>
      <c r="F28" s="65"/>
      <c r="G28" s="65"/>
      <c r="H28" s="66"/>
      <c r="I28" s="66"/>
      <c r="J28" s="66"/>
      <c r="K28" s="6"/>
      <c r="L28" s="6"/>
      <c r="M28" s="6"/>
      <c r="N28" s="6"/>
    </row>
    <row r="29" spans="1:17" x14ac:dyDescent="0.25">
      <c r="B29" s="61"/>
      <c r="C29" s="207" t="s">
        <v>376</v>
      </c>
      <c r="D29" s="207"/>
      <c r="E29" s="207"/>
      <c r="F29" s="207"/>
      <c r="G29" s="207"/>
      <c r="H29" s="66"/>
      <c r="I29" s="66"/>
      <c r="J29" s="66"/>
      <c r="K29" s="6"/>
      <c r="L29" s="6"/>
      <c r="M29" s="6"/>
      <c r="N29" s="6"/>
    </row>
    <row r="30" spans="1:17" x14ac:dyDescent="0.25">
      <c r="B30" s="61"/>
      <c r="C30" s="59"/>
      <c r="D30" s="60"/>
      <c r="E30" s="59"/>
      <c r="F30" s="6"/>
      <c r="G30" s="6"/>
      <c r="H30" s="60"/>
      <c r="I30" s="67"/>
      <c r="J30" s="67"/>
      <c r="K30" s="6"/>
      <c r="L30" s="6"/>
      <c r="M30" s="6"/>
      <c r="N30" s="6"/>
    </row>
    <row r="31" spans="1:17" x14ac:dyDescent="0.25">
      <c r="B31" s="68" t="s">
        <v>377</v>
      </c>
      <c r="C31" s="69"/>
      <c r="D31" s="69"/>
      <c r="E31" s="69"/>
      <c r="F31" s="69"/>
      <c r="G31" s="65"/>
      <c r="H31" s="68"/>
      <c r="I31" s="68"/>
      <c r="J31" s="68"/>
      <c r="K31" s="6"/>
      <c r="L31" s="6"/>
      <c r="M31" s="6"/>
      <c r="N31" s="6"/>
    </row>
    <row r="32" spans="1:17" x14ac:dyDescent="0.25">
      <c r="B32" s="48"/>
      <c r="C32" s="207" t="s">
        <v>376</v>
      </c>
      <c r="D32" s="207"/>
      <c r="E32" s="207"/>
      <c r="F32" s="207"/>
      <c r="G32" s="207"/>
      <c r="H32" s="6"/>
      <c r="I32" s="6"/>
      <c r="J32" s="6"/>
      <c r="K32" s="6"/>
      <c r="L32" s="6"/>
      <c r="M32" s="6"/>
      <c r="N32" s="6"/>
    </row>
  </sheetData>
  <mergeCells count="11">
    <mergeCell ref="A10:A11"/>
    <mergeCell ref="B10:B11"/>
    <mergeCell ref="C10:C11"/>
    <mergeCell ref="D10:D11"/>
    <mergeCell ref="E10:J10"/>
    <mergeCell ref="B22:Q25"/>
    <mergeCell ref="B26:P26"/>
    <mergeCell ref="C29:G29"/>
    <mergeCell ref="C32:G32"/>
    <mergeCell ref="C5:O5"/>
    <mergeCell ref="K10:O10"/>
  </mergeCells>
  <pageMargins left="0.39370078740157483" right="0.35433070866141736" top="1.0236220472440944" bottom="0.39370078740157483" header="0.51181102362204722" footer="0.15748031496062992"/>
  <pageSetup paperSize="9" scale="92" fitToHeight="0" orientation="landscape" horizontalDpi="4294967292" verticalDpi="360" r:id="rId1"/>
  <headerFooter alignWithMargins="0">
    <oddFooter>&amp;C&amp;8&amp;P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1C353-2431-4D6D-9F46-3A7AF86BFB73}">
  <sheetPr>
    <tabColor rgb="FF92D050"/>
  </sheetPr>
  <dimension ref="A1:J26"/>
  <sheetViews>
    <sheetView showGridLines="0" view="pageBreakPreview" zoomScale="91" zoomScaleNormal="100" zoomScaleSheetLayoutView="91" workbookViewId="0">
      <selection activeCell="B13" sqref="B13"/>
    </sheetView>
  </sheetViews>
  <sheetFormatPr defaultColWidth="9.109375" defaultRowHeight="13.2" x14ac:dyDescent="0.25"/>
  <cols>
    <col min="1" max="1" width="4.109375" style="48" customWidth="1"/>
    <col min="2" max="2" width="10" style="48" customWidth="1"/>
    <col min="3" max="3" width="28.5546875" style="49" customWidth="1"/>
    <col min="4" max="4" width="17.6640625" style="50" customWidth="1"/>
    <col min="5" max="5" width="17.6640625" style="48" customWidth="1"/>
    <col min="6" max="6" width="17.6640625" style="51" customWidth="1"/>
    <col min="7" max="8" width="17.6640625" style="52" customWidth="1"/>
    <col min="9" max="9" width="9.109375" style="6"/>
    <col min="10" max="10" width="15.88671875" style="6" customWidth="1"/>
    <col min="11" max="16384" width="9.109375" style="6"/>
  </cols>
  <sheetData>
    <row r="1" spans="1:10" ht="12.6" customHeight="1" x14ac:dyDescent="0.25">
      <c r="A1" s="1"/>
      <c r="B1" s="1"/>
      <c r="C1" s="2"/>
      <c r="D1" s="203" t="s">
        <v>344</v>
      </c>
      <c r="E1" s="203"/>
      <c r="F1" s="3"/>
      <c r="G1" s="4"/>
      <c r="H1" s="4"/>
    </row>
    <row r="2" spans="1:10" x14ac:dyDescent="0.25">
      <c r="A2" s="1"/>
      <c r="B2" s="1"/>
      <c r="C2" s="2"/>
      <c r="D2" s="101"/>
      <c r="E2" s="1"/>
      <c r="F2" s="3"/>
      <c r="G2" s="4"/>
      <c r="H2" s="4"/>
    </row>
    <row r="3" spans="1:10" ht="13.8" x14ac:dyDescent="0.25">
      <c r="A3" s="102" t="s">
        <v>0</v>
      </c>
      <c r="B3" s="102"/>
      <c r="C3" s="2"/>
      <c r="D3" s="103" t="s">
        <v>343</v>
      </c>
      <c r="E3" s="1"/>
      <c r="F3" s="3"/>
      <c r="G3" s="4"/>
      <c r="H3" s="4"/>
    </row>
    <row r="4" spans="1:10" ht="27.6" customHeight="1" x14ac:dyDescent="0.25">
      <c r="A4" s="102" t="s">
        <v>1</v>
      </c>
      <c r="B4" s="102"/>
      <c r="C4" s="2"/>
      <c r="D4" s="203" t="s">
        <v>215</v>
      </c>
      <c r="E4" s="203"/>
      <c r="F4" s="203"/>
      <c r="G4" s="203"/>
      <c r="H4" s="203"/>
    </row>
    <row r="5" spans="1:10" ht="13.8" x14ac:dyDescent="0.25">
      <c r="A5" s="102" t="s">
        <v>2</v>
      </c>
      <c r="B5" s="102"/>
      <c r="C5" s="2"/>
      <c r="D5" s="104" t="s">
        <v>216</v>
      </c>
      <c r="E5" s="1"/>
      <c r="F5" s="3"/>
      <c r="G5" s="4"/>
      <c r="H5" s="4"/>
    </row>
    <row r="6" spans="1:10" ht="13.8" x14ac:dyDescent="0.25">
      <c r="A6" s="102" t="s">
        <v>3</v>
      </c>
      <c r="B6" s="102"/>
      <c r="C6" s="2"/>
      <c r="D6" s="105"/>
      <c r="E6" s="1"/>
      <c r="F6" s="3"/>
      <c r="G6" s="106"/>
      <c r="H6" s="4"/>
    </row>
    <row r="7" spans="1:10" ht="13.8" x14ac:dyDescent="0.25">
      <c r="A7" s="102" t="s">
        <v>385</v>
      </c>
      <c r="B7" s="102"/>
      <c r="C7" s="2"/>
      <c r="D7" s="107"/>
      <c r="E7" s="1"/>
      <c r="F7" s="3"/>
      <c r="G7" s="4"/>
      <c r="H7" s="4"/>
    </row>
    <row r="8" spans="1:10" ht="13.8" x14ac:dyDescent="0.25">
      <c r="A8" s="102" t="s">
        <v>11</v>
      </c>
      <c r="B8" s="102"/>
      <c r="C8" s="2"/>
      <c r="D8" s="107"/>
      <c r="E8" s="1"/>
      <c r="F8" s="3"/>
      <c r="G8" s="4"/>
      <c r="H8" s="4"/>
    </row>
    <row r="9" spans="1:10" ht="14.4" thickBot="1" x14ac:dyDescent="0.3">
      <c r="A9" s="102" t="str">
        <f>KOPT!A6</f>
        <v xml:space="preserve">Tāme sastādīta: </v>
      </c>
      <c r="B9" s="102"/>
      <c r="C9" s="2"/>
      <c r="D9" s="101"/>
      <c r="E9" s="1"/>
      <c r="F9" s="3"/>
      <c r="G9" s="4"/>
      <c r="H9" s="4"/>
    </row>
    <row r="10" spans="1:10" ht="20.25" customHeight="1" x14ac:dyDescent="0.25">
      <c r="A10" s="193" t="s">
        <v>4</v>
      </c>
      <c r="B10" s="199" t="s">
        <v>12</v>
      </c>
      <c r="C10" s="197" t="s">
        <v>29</v>
      </c>
      <c r="D10" s="197" t="s">
        <v>386</v>
      </c>
      <c r="E10" s="206" t="s">
        <v>13</v>
      </c>
      <c r="F10" s="206"/>
      <c r="G10" s="206"/>
      <c r="H10" s="204" t="s">
        <v>9</v>
      </c>
      <c r="I10" s="21"/>
    </row>
    <row r="11" spans="1:10" ht="78.75" customHeight="1" x14ac:dyDescent="0.25">
      <c r="A11" s="194"/>
      <c r="B11" s="200"/>
      <c r="C11" s="198"/>
      <c r="D11" s="198"/>
      <c r="E11" s="108" t="s">
        <v>387</v>
      </c>
      <c r="F11" s="108" t="s">
        <v>388</v>
      </c>
      <c r="G11" s="108" t="s">
        <v>389</v>
      </c>
      <c r="H11" s="205"/>
    </row>
    <row r="12" spans="1:10" ht="13.8" thickBot="1" x14ac:dyDescent="0.3">
      <c r="A12" s="25">
        <v>1</v>
      </c>
      <c r="B12" s="27">
        <v>2</v>
      </c>
      <c r="C12" s="26">
        <v>3</v>
      </c>
      <c r="D12" s="27">
        <v>4</v>
      </c>
      <c r="E12" s="27">
        <v>5</v>
      </c>
      <c r="F12" s="26">
        <v>6</v>
      </c>
      <c r="G12" s="27">
        <v>7</v>
      </c>
      <c r="H12" s="109">
        <v>8</v>
      </c>
    </row>
    <row r="13" spans="1:10" s="21" customFormat="1" ht="53.4" thickBot="1" x14ac:dyDescent="0.3">
      <c r="A13" s="110">
        <v>1</v>
      </c>
      <c r="B13" s="111" t="s">
        <v>350</v>
      </c>
      <c r="C13" s="112" t="s">
        <v>217</v>
      </c>
      <c r="D13" s="113">
        <f>E13+F13+G13</f>
        <v>0</v>
      </c>
      <c r="E13" s="114"/>
      <c r="F13" s="114"/>
      <c r="G13" s="114"/>
      <c r="H13" s="115"/>
      <c r="I13" s="116"/>
      <c r="J13" s="116"/>
    </row>
    <row r="14" spans="1:10" s="123" customFormat="1" x14ac:dyDescent="0.25">
      <c r="A14" s="117"/>
      <c r="B14" s="117"/>
      <c r="C14" s="118" t="s">
        <v>14</v>
      </c>
      <c r="D14" s="119">
        <f>D13</f>
        <v>0</v>
      </c>
      <c r="E14" s="120"/>
      <c r="F14" s="120"/>
      <c r="G14" s="120"/>
      <c r="H14" s="121"/>
      <c r="I14" s="122"/>
      <c r="J14" s="122"/>
    </row>
    <row r="15" spans="1:10" x14ac:dyDescent="0.25">
      <c r="C15" s="124" t="s">
        <v>381</v>
      </c>
      <c r="D15" s="125"/>
      <c r="E15" s="126"/>
      <c r="F15" s="127"/>
      <c r="G15" s="127"/>
      <c r="H15" s="127"/>
      <c r="I15" s="128"/>
      <c r="J15" s="128"/>
    </row>
    <row r="16" spans="1:10" x14ac:dyDescent="0.25">
      <c r="C16" s="129" t="s">
        <v>19</v>
      </c>
      <c r="D16" s="125"/>
      <c r="E16" s="126"/>
      <c r="F16" s="127"/>
      <c r="G16" s="127"/>
      <c r="H16" s="127"/>
      <c r="I16" s="128"/>
      <c r="J16" s="128"/>
    </row>
    <row r="17" spans="1:10" x14ac:dyDescent="0.25">
      <c r="C17" s="124" t="s">
        <v>382</v>
      </c>
      <c r="D17" s="125"/>
      <c r="E17" s="126"/>
      <c r="F17" s="127"/>
      <c r="G17" s="127"/>
      <c r="H17" s="127"/>
      <c r="I17" s="128"/>
      <c r="J17" s="128"/>
    </row>
    <row r="18" spans="1:10" ht="13.8" thickBot="1" x14ac:dyDescent="0.3">
      <c r="C18" s="130" t="s">
        <v>15</v>
      </c>
      <c r="D18" s="131">
        <f>D17+D15+D14</f>
        <v>0</v>
      </c>
      <c r="E18" s="126"/>
      <c r="F18" s="127"/>
      <c r="G18" s="127"/>
      <c r="H18" s="127"/>
      <c r="I18" s="128"/>
      <c r="J18" s="128"/>
    </row>
    <row r="20" spans="1:10" s="132" customFormat="1" ht="65.25" customHeight="1" x14ac:dyDescent="0.25">
      <c r="A20" s="202" t="s">
        <v>380</v>
      </c>
      <c r="B20" s="202"/>
      <c r="C20" s="202"/>
      <c r="D20" s="202"/>
      <c r="E20" s="202"/>
      <c r="F20" s="202"/>
      <c r="G20" s="202"/>
      <c r="H20" s="60"/>
      <c r="I20" s="60"/>
    </row>
    <row r="22" spans="1:10" x14ac:dyDescent="0.25">
      <c r="A22" s="61" t="s">
        <v>375</v>
      </c>
      <c r="B22" s="62"/>
      <c r="C22" s="63"/>
      <c r="D22" s="133"/>
      <c r="E22" s="6"/>
      <c r="F22" s="6"/>
      <c r="G22" s="66"/>
      <c r="H22" s="66"/>
      <c r="I22" s="66"/>
    </row>
    <row r="23" spans="1:10" x14ac:dyDescent="0.25">
      <c r="A23" s="61"/>
      <c r="B23" s="191" t="s">
        <v>376</v>
      </c>
      <c r="C23" s="191"/>
      <c r="D23" s="67"/>
      <c r="E23" s="6"/>
      <c r="F23" s="6"/>
      <c r="G23" s="66"/>
      <c r="H23" s="66"/>
      <c r="I23" s="66"/>
    </row>
    <row r="24" spans="1:10" x14ac:dyDescent="0.25">
      <c r="A24" s="61"/>
      <c r="B24" s="59"/>
      <c r="C24" s="60"/>
      <c r="D24" s="59"/>
      <c r="E24" s="6"/>
      <c r="F24" s="6"/>
      <c r="G24" s="60"/>
      <c r="H24" s="67"/>
      <c r="I24" s="67"/>
    </row>
    <row r="25" spans="1:10" x14ac:dyDescent="0.25">
      <c r="A25" s="68" t="s">
        <v>377</v>
      </c>
      <c r="B25" s="69"/>
      <c r="C25" s="69"/>
      <c r="D25" s="68"/>
      <c r="E25" s="68"/>
      <c r="F25" s="6"/>
      <c r="G25" s="68"/>
      <c r="H25" s="68"/>
      <c r="I25" s="68"/>
    </row>
    <row r="26" spans="1:10" x14ac:dyDescent="0.25">
      <c r="B26" s="191" t="s">
        <v>376</v>
      </c>
      <c r="C26" s="191"/>
      <c r="D26" s="6"/>
      <c r="E26" s="6"/>
      <c r="F26" s="6"/>
      <c r="G26" s="6"/>
      <c r="H26" s="6"/>
    </row>
  </sheetData>
  <mergeCells count="11">
    <mergeCell ref="A20:G20"/>
    <mergeCell ref="B23:C23"/>
    <mergeCell ref="B26:C26"/>
    <mergeCell ref="D1:E1"/>
    <mergeCell ref="D4:H4"/>
    <mergeCell ref="A10:A11"/>
    <mergeCell ref="B10:B11"/>
    <mergeCell ref="C10:C11"/>
    <mergeCell ref="D10:D11"/>
    <mergeCell ref="E10:G10"/>
    <mergeCell ref="H10:H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Footer>&amp;C&amp;8&amp;P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C57E-0508-465C-BBB9-5C1480955C14}">
  <sheetPr>
    <pageSetUpPr fitToPage="1"/>
  </sheetPr>
  <dimension ref="A1:Q47"/>
  <sheetViews>
    <sheetView showGridLines="0" view="pageBreakPreview" topLeftCell="A15" zoomScale="93" zoomScaleNormal="100" zoomScaleSheetLayoutView="93" workbookViewId="0">
      <selection activeCell="B41" sqref="B41:P41"/>
    </sheetView>
  </sheetViews>
  <sheetFormatPr defaultColWidth="9.109375" defaultRowHeight="13.2" x14ac:dyDescent="0.25"/>
  <cols>
    <col min="1" max="1" width="6.6640625" style="48" customWidth="1"/>
    <col min="2" max="2" width="45.33203125" style="49" customWidth="1"/>
    <col min="3" max="3" width="6" style="50" customWidth="1"/>
    <col min="4" max="4" width="6.88671875" style="48" customWidth="1"/>
    <col min="5" max="5" width="6.33203125" style="48" customWidth="1"/>
    <col min="6" max="6" width="6.5546875" style="51" customWidth="1"/>
    <col min="7" max="8" width="8.6640625" style="52" customWidth="1"/>
    <col min="9" max="9" width="8.88671875" style="52" customWidth="1"/>
    <col min="10" max="10" width="9" style="52" customWidth="1"/>
    <col min="11" max="11" width="9.44140625" style="52" customWidth="1"/>
    <col min="12" max="12" width="10" style="52" customWidth="1"/>
    <col min="13" max="13" width="10.88671875" style="52" customWidth="1"/>
    <col min="14" max="14" width="10" style="52" customWidth="1"/>
    <col min="15" max="15" width="11" style="6" customWidth="1"/>
    <col min="16" max="16" width="9.109375" style="6"/>
    <col min="17" max="17" width="0" style="6" hidden="1" customWidth="1"/>
    <col min="18" max="16384" width="9.109375" style="6"/>
  </cols>
  <sheetData>
    <row r="1" spans="1:17" x14ac:dyDescent="0.25">
      <c r="A1" s="1"/>
      <c r="B1" s="2"/>
      <c r="C1" s="3" t="s">
        <v>349</v>
      </c>
      <c r="D1" s="1"/>
      <c r="E1" s="1"/>
      <c r="F1" s="3"/>
      <c r="G1" s="4"/>
      <c r="H1" s="4"/>
      <c r="I1" s="4"/>
      <c r="J1" s="4"/>
      <c r="K1" s="4"/>
      <c r="L1" s="4"/>
      <c r="M1" s="4"/>
      <c r="N1" s="4"/>
      <c r="O1" s="5"/>
    </row>
    <row r="2" spans="1:17" x14ac:dyDescent="0.25">
      <c r="A2" s="1"/>
      <c r="B2" s="2"/>
      <c r="C2" s="7" t="str">
        <f>KOPS1!C13</f>
        <v>ŪDENSVADS Ū1, SADZĪVES KANALIZĀCIJA K1 UN SADZĪVES SPIEDKANALIZĀCIJA KS1</v>
      </c>
      <c r="D2" s="1"/>
      <c r="E2" s="1"/>
      <c r="F2" s="3"/>
      <c r="G2" s="4"/>
      <c r="H2" s="4"/>
      <c r="I2" s="4"/>
      <c r="J2" s="4"/>
      <c r="K2" s="4"/>
      <c r="L2" s="4"/>
      <c r="M2" s="4"/>
      <c r="N2" s="4"/>
      <c r="O2" s="5"/>
    </row>
    <row r="3" spans="1:17" x14ac:dyDescent="0.25">
      <c r="A3" s="1"/>
      <c r="B3" s="2"/>
      <c r="C3" s="7"/>
      <c r="D3" s="1"/>
      <c r="E3" s="1"/>
      <c r="F3" s="3"/>
      <c r="G3" s="4"/>
      <c r="H3" s="4"/>
      <c r="I3" s="4"/>
      <c r="J3" s="4"/>
      <c r="K3" s="4"/>
      <c r="L3" s="4"/>
      <c r="M3" s="4"/>
      <c r="N3" s="4"/>
      <c r="O3" s="5"/>
    </row>
    <row r="4" spans="1:17" ht="13.8" x14ac:dyDescent="0.25">
      <c r="A4" s="8" t="s">
        <v>0</v>
      </c>
      <c r="B4" s="9"/>
      <c r="C4" s="10" t="str">
        <f>KOPS3!D3</f>
        <v>UKT TĪKLI, 3.KĀRTA</v>
      </c>
      <c r="D4" s="11"/>
      <c r="E4" s="11"/>
      <c r="F4" s="12"/>
      <c r="G4" s="13"/>
      <c r="H4" s="13"/>
      <c r="I4" s="13"/>
      <c r="J4" s="13"/>
      <c r="K4" s="13"/>
      <c r="L4" s="13"/>
      <c r="M4" s="13"/>
      <c r="N4" s="13"/>
      <c r="O4" s="14"/>
    </row>
    <row r="5" spans="1:17" ht="13.95" customHeight="1" x14ac:dyDescent="0.25">
      <c r="A5" s="8" t="s">
        <v>1</v>
      </c>
      <c r="B5" s="9"/>
      <c r="C5" s="201" t="str">
        <f>KOPS1!D4</f>
        <v>DAUDZSTĀVU DAUDZDZĪVOKĻU DZĪVOJAMĀS ĒKAS ARĒNAS IELĀ 1, RĪGĀ, 1., 2., 3. UN 4.KĀRTA</v>
      </c>
      <c r="D5" s="201"/>
      <c r="E5" s="201"/>
      <c r="F5" s="201"/>
      <c r="G5" s="201"/>
      <c r="H5" s="201"/>
      <c r="I5" s="201"/>
      <c r="J5" s="201"/>
      <c r="K5" s="201"/>
      <c r="L5" s="201"/>
      <c r="M5" s="201"/>
      <c r="N5" s="201"/>
      <c r="O5" s="201"/>
    </row>
    <row r="6" spans="1:17" ht="13.8" x14ac:dyDescent="0.25">
      <c r="A6" s="8" t="s">
        <v>2</v>
      </c>
      <c r="B6" s="9"/>
      <c r="C6" s="15" t="str">
        <f>KOPS1!D5</f>
        <v>RĪGA, ARĒNAS IELA 1</v>
      </c>
      <c r="D6" s="11"/>
      <c r="E6" s="11"/>
      <c r="F6" s="12"/>
      <c r="G6" s="13"/>
      <c r="H6" s="13"/>
      <c r="I6" s="13"/>
      <c r="J6" s="13"/>
      <c r="K6" s="13"/>
      <c r="L6" s="13"/>
      <c r="M6" s="13"/>
      <c r="N6" s="13"/>
      <c r="O6" s="14"/>
    </row>
    <row r="7" spans="1:17" ht="13.8" x14ac:dyDescent="0.25">
      <c r="A7" s="8" t="s">
        <v>3</v>
      </c>
      <c r="B7" s="9"/>
      <c r="C7" s="16"/>
      <c r="D7" s="11"/>
      <c r="E7" s="11"/>
      <c r="F7" s="12"/>
      <c r="G7" s="13"/>
      <c r="H7" s="13"/>
      <c r="I7" s="13"/>
      <c r="J7" s="13"/>
      <c r="K7" s="13"/>
      <c r="L7" s="13"/>
      <c r="M7" s="13"/>
      <c r="N7" s="13"/>
      <c r="O7" s="14"/>
    </row>
    <row r="8" spans="1:17" ht="13.8" x14ac:dyDescent="0.25">
      <c r="A8" s="8" t="s">
        <v>219</v>
      </c>
      <c r="B8" s="9"/>
      <c r="C8" s="17"/>
      <c r="D8" s="11"/>
      <c r="E8" s="11"/>
      <c r="F8" s="12"/>
      <c r="G8" s="13"/>
      <c r="H8" s="13"/>
      <c r="I8" s="13"/>
      <c r="J8" s="13"/>
      <c r="K8" s="13"/>
      <c r="L8" s="13"/>
      <c r="M8" s="13"/>
      <c r="N8" s="18" t="s">
        <v>383</v>
      </c>
      <c r="O8" s="19"/>
    </row>
    <row r="9" spans="1:17" ht="14.4" thickBot="1" x14ac:dyDescent="0.3">
      <c r="A9" s="20" t="str">
        <f>KOPT!A6</f>
        <v xml:space="preserve">Tāme sastādīta: </v>
      </c>
      <c r="B9" s="9"/>
      <c r="C9" s="17"/>
      <c r="D9" s="11"/>
      <c r="E9" s="11"/>
      <c r="F9" s="12"/>
      <c r="G9" s="13"/>
      <c r="H9" s="13"/>
      <c r="I9" s="13"/>
      <c r="J9" s="13"/>
      <c r="K9" s="13"/>
      <c r="L9" s="13"/>
      <c r="M9" s="13"/>
      <c r="N9" s="13"/>
      <c r="O9" s="14"/>
    </row>
    <row r="10" spans="1:17" ht="20.25" customHeight="1" x14ac:dyDescent="0.25">
      <c r="A10" s="193" t="s">
        <v>4</v>
      </c>
      <c r="B10" s="212" t="s">
        <v>28</v>
      </c>
      <c r="C10" s="210" t="s">
        <v>5</v>
      </c>
      <c r="D10" s="199" t="s">
        <v>6</v>
      </c>
      <c r="E10" s="206" t="s">
        <v>7</v>
      </c>
      <c r="F10" s="206"/>
      <c r="G10" s="206"/>
      <c r="H10" s="206"/>
      <c r="I10" s="206"/>
      <c r="J10" s="206"/>
      <c r="K10" s="206" t="s">
        <v>10</v>
      </c>
      <c r="L10" s="206"/>
      <c r="M10" s="206"/>
      <c r="N10" s="206"/>
      <c r="O10" s="209"/>
      <c r="P10" s="21"/>
    </row>
    <row r="11" spans="1:17" ht="78.75" customHeight="1" x14ac:dyDescent="0.25">
      <c r="A11" s="194"/>
      <c r="B11" s="213"/>
      <c r="C11" s="211"/>
      <c r="D11" s="200"/>
      <c r="E11" s="22" t="s">
        <v>8</v>
      </c>
      <c r="F11" s="22" t="s">
        <v>21</v>
      </c>
      <c r="G11" s="23" t="s">
        <v>22</v>
      </c>
      <c r="H11" s="23" t="s">
        <v>27</v>
      </c>
      <c r="I11" s="23" t="s">
        <v>23</v>
      </c>
      <c r="J11" s="23" t="s">
        <v>24</v>
      </c>
      <c r="K11" s="23" t="s">
        <v>9</v>
      </c>
      <c r="L11" s="23" t="s">
        <v>22</v>
      </c>
      <c r="M11" s="23" t="s">
        <v>27</v>
      </c>
      <c r="N11" s="23" t="s">
        <v>23</v>
      </c>
      <c r="O11" s="24" t="s">
        <v>25</v>
      </c>
    </row>
    <row r="12" spans="1:17" ht="13.8" thickBot="1" x14ac:dyDescent="0.3">
      <c r="A12" s="25">
        <v>1</v>
      </c>
      <c r="B12" s="26">
        <v>2</v>
      </c>
      <c r="C12" s="26">
        <v>3</v>
      </c>
      <c r="D12" s="27">
        <v>4</v>
      </c>
      <c r="E12" s="26">
        <v>5</v>
      </c>
      <c r="F12" s="26">
        <v>6</v>
      </c>
      <c r="G12" s="27">
        <v>7</v>
      </c>
      <c r="H12" s="26">
        <v>8</v>
      </c>
      <c r="I12" s="26">
        <v>9</v>
      </c>
      <c r="J12" s="27">
        <v>10</v>
      </c>
      <c r="K12" s="26">
        <v>11</v>
      </c>
      <c r="L12" s="26">
        <v>12</v>
      </c>
      <c r="M12" s="27">
        <v>13</v>
      </c>
      <c r="N12" s="26">
        <v>14</v>
      </c>
      <c r="O12" s="28">
        <v>15</v>
      </c>
    </row>
    <row r="13" spans="1:17" s="21" customFormat="1" x14ac:dyDescent="0.25">
      <c r="A13" s="134"/>
      <c r="B13" s="78" t="s">
        <v>370</v>
      </c>
      <c r="C13" s="79"/>
      <c r="D13" s="80"/>
      <c r="E13" s="81"/>
      <c r="F13" s="82"/>
      <c r="G13" s="82"/>
      <c r="H13" s="82"/>
      <c r="I13" s="82"/>
      <c r="J13" s="82"/>
      <c r="K13" s="82"/>
      <c r="L13" s="82"/>
      <c r="M13" s="82"/>
      <c r="N13" s="82"/>
      <c r="O13" s="83"/>
      <c r="Q13" s="21">
        <f>D13*0.1</f>
        <v>0</v>
      </c>
    </row>
    <row r="14" spans="1:17" s="21" customFormat="1" x14ac:dyDescent="0.25">
      <c r="A14" s="135">
        <v>1</v>
      </c>
      <c r="B14" s="85" t="s">
        <v>69</v>
      </c>
      <c r="C14" s="86"/>
      <c r="D14" s="87"/>
      <c r="E14" s="88"/>
      <c r="F14" s="89"/>
      <c r="G14" s="89"/>
      <c r="H14" s="89"/>
      <c r="I14" s="89"/>
      <c r="J14" s="89"/>
      <c r="K14" s="89"/>
      <c r="L14" s="89"/>
      <c r="M14" s="89"/>
      <c r="N14" s="89"/>
      <c r="O14" s="90"/>
    </row>
    <row r="15" spans="1:17" s="21" customFormat="1" ht="52.8" x14ac:dyDescent="0.25">
      <c r="A15" s="135" t="s">
        <v>131</v>
      </c>
      <c r="B15" s="91" t="s">
        <v>70</v>
      </c>
      <c r="C15" s="86" t="s">
        <v>34</v>
      </c>
      <c r="D15" s="184">
        <v>30</v>
      </c>
      <c r="E15" s="88"/>
      <c r="F15" s="89"/>
      <c r="G15" s="89"/>
      <c r="H15" s="89"/>
      <c r="I15" s="89"/>
      <c r="J15" s="89"/>
      <c r="K15" s="89"/>
      <c r="L15" s="89"/>
      <c r="M15" s="89"/>
      <c r="N15" s="89"/>
      <c r="O15" s="90"/>
    </row>
    <row r="16" spans="1:17" s="21" customFormat="1" x14ac:dyDescent="0.25">
      <c r="A16" s="135" t="s">
        <v>132</v>
      </c>
      <c r="B16" s="91" t="s">
        <v>227</v>
      </c>
      <c r="C16" s="86" t="s">
        <v>72</v>
      </c>
      <c r="D16" s="92">
        <v>1</v>
      </c>
      <c r="E16" s="88"/>
      <c r="F16" s="89"/>
      <c r="G16" s="89"/>
      <c r="H16" s="89"/>
      <c r="I16" s="89"/>
      <c r="J16" s="89"/>
      <c r="K16" s="89"/>
      <c r="L16" s="89"/>
      <c r="M16" s="89"/>
      <c r="N16" s="89"/>
      <c r="O16" s="90"/>
    </row>
    <row r="17" spans="1:15" s="21" customFormat="1" x14ac:dyDescent="0.25">
      <c r="A17" s="135" t="s">
        <v>133</v>
      </c>
      <c r="B17" s="91" t="s">
        <v>75</v>
      </c>
      <c r="C17" s="86" t="s">
        <v>42</v>
      </c>
      <c r="D17" s="92">
        <v>1</v>
      </c>
      <c r="E17" s="88"/>
      <c r="F17" s="89"/>
      <c r="G17" s="89"/>
      <c r="H17" s="89"/>
      <c r="I17" s="89"/>
      <c r="J17" s="89"/>
      <c r="K17" s="89"/>
      <c r="L17" s="89"/>
      <c r="M17" s="89"/>
      <c r="N17" s="89"/>
      <c r="O17" s="90"/>
    </row>
    <row r="18" spans="1:15" s="21" customFormat="1" x14ac:dyDescent="0.25">
      <c r="A18" s="135" t="s">
        <v>134</v>
      </c>
      <c r="B18" s="91" t="s">
        <v>76</v>
      </c>
      <c r="C18" s="86" t="s">
        <v>34</v>
      </c>
      <c r="D18" s="184">
        <v>30</v>
      </c>
      <c r="E18" s="88"/>
      <c r="F18" s="89"/>
      <c r="G18" s="89"/>
      <c r="H18" s="89"/>
      <c r="I18" s="89"/>
      <c r="J18" s="89"/>
      <c r="K18" s="89"/>
      <c r="L18" s="89"/>
      <c r="M18" s="89"/>
      <c r="N18" s="89"/>
      <c r="O18" s="90"/>
    </row>
    <row r="19" spans="1:15" s="21" customFormat="1" x14ac:dyDescent="0.25">
      <c r="A19" s="135" t="s">
        <v>135</v>
      </c>
      <c r="B19" s="91" t="s">
        <v>244</v>
      </c>
      <c r="C19" s="86" t="s">
        <v>34</v>
      </c>
      <c r="D19" s="184">
        <v>30</v>
      </c>
      <c r="E19" s="88"/>
      <c r="F19" s="89"/>
      <c r="G19" s="89"/>
      <c r="H19" s="89"/>
      <c r="I19" s="89"/>
      <c r="J19" s="89"/>
      <c r="K19" s="89"/>
      <c r="L19" s="89"/>
      <c r="M19" s="89"/>
      <c r="N19" s="89"/>
      <c r="O19" s="90"/>
    </row>
    <row r="20" spans="1:15" s="21" customFormat="1" x14ac:dyDescent="0.25">
      <c r="A20" s="135" t="s">
        <v>136</v>
      </c>
      <c r="B20" s="91" t="s">
        <v>80</v>
      </c>
      <c r="C20" s="86" t="s">
        <v>50</v>
      </c>
      <c r="D20" s="92">
        <v>2</v>
      </c>
      <c r="E20" s="88"/>
      <c r="F20" s="89"/>
      <c r="G20" s="89"/>
      <c r="H20" s="89"/>
      <c r="I20" s="89"/>
      <c r="J20" s="89"/>
      <c r="K20" s="89"/>
      <c r="L20" s="89"/>
      <c r="M20" s="89"/>
      <c r="N20" s="89"/>
      <c r="O20" s="90"/>
    </row>
    <row r="21" spans="1:15" s="21" customFormat="1" x14ac:dyDescent="0.25">
      <c r="A21" s="135" t="s">
        <v>137</v>
      </c>
      <c r="B21" s="91" t="s">
        <v>81</v>
      </c>
      <c r="C21" s="86" t="s">
        <v>50</v>
      </c>
      <c r="D21" s="92">
        <v>2</v>
      </c>
      <c r="E21" s="88"/>
      <c r="F21" s="89"/>
      <c r="G21" s="89"/>
      <c r="H21" s="89"/>
      <c r="I21" s="89"/>
      <c r="J21" s="89"/>
      <c r="K21" s="89"/>
      <c r="L21" s="89"/>
      <c r="M21" s="89"/>
      <c r="N21" s="89"/>
      <c r="O21" s="90"/>
    </row>
    <row r="22" spans="1:15" s="21" customFormat="1" x14ac:dyDescent="0.25">
      <c r="A22" s="135" t="s">
        <v>138</v>
      </c>
      <c r="B22" s="91" t="s">
        <v>58</v>
      </c>
      <c r="C22" s="86" t="s">
        <v>50</v>
      </c>
      <c r="D22" s="92">
        <v>1</v>
      </c>
      <c r="E22" s="88"/>
      <c r="F22" s="89"/>
      <c r="G22" s="89"/>
      <c r="H22" s="89"/>
      <c r="I22" s="89"/>
      <c r="J22" s="89"/>
      <c r="K22" s="89"/>
      <c r="L22" s="89"/>
      <c r="M22" s="89"/>
      <c r="N22" s="89"/>
      <c r="O22" s="90"/>
    </row>
    <row r="23" spans="1:15" s="21" customFormat="1" x14ac:dyDescent="0.25">
      <c r="A23" s="135" t="s">
        <v>139</v>
      </c>
      <c r="B23" s="91" t="s">
        <v>48</v>
      </c>
      <c r="C23" s="86" t="s">
        <v>42</v>
      </c>
      <c r="D23" s="92">
        <v>1</v>
      </c>
      <c r="E23" s="88"/>
      <c r="F23" s="89"/>
      <c r="G23" s="89"/>
      <c r="H23" s="89"/>
      <c r="I23" s="89"/>
      <c r="J23" s="89"/>
      <c r="K23" s="89"/>
      <c r="L23" s="89"/>
      <c r="M23" s="89"/>
      <c r="N23" s="89"/>
      <c r="O23" s="90"/>
    </row>
    <row r="24" spans="1:15" s="21" customFormat="1" x14ac:dyDescent="0.25">
      <c r="A24" s="135" t="s">
        <v>140</v>
      </c>
      <c r="B24" s="91" t="s">
        <v>82</v>
      </c>
      <c r="C24" s="86" t="s">
        <v>34</v>
      </c>
      <c r="D24" s="184">
        <v>30</v>
      </c>
      <c r="E24" s="88"/>
      <c r="F24" s="89"/>
      <c r="G24" s="89"/>
      <c r="H24" s="89"/>
      <c r="I24" s="89"/>
      <c r="J24" s="89"/>
      <c r="K24" s="89"/>
      <c r="L24" s="89"/>
      <c r="M24" s="89"/>
      <c r="N24" s="89"/>
      <c r="O24" s="90"/>
    </row>
    <row r="25" spans="1:15" s="21" customFormat="1" x14ac:dyDescent="0.25">
      <c r="A25" s="135"/>
      <c r="B25" s="93" t="s">
        <v>84</v>
      </c>
      <c r="C25" s="86"/>
      <c r="D25" s="92"/>
      <c r="E25" s="88"/>
      <c r="F25" s="89"/>
      <c r="G25" s="89"/>
      <c r="H25" s="89"/>
      <c r="I25" s="89"/>
      <c r="J25" s="89"/>
      <c r="K25" s="89"/>
      <c r="L25" s="89"/>
      <c r="M25" s="89"/>
      <c r="N25" s="89"/>
      <c r="O25" s="90"/>
    </row>
    <row r="26" spans="1:15" s="21" customFormat="1" ht="26.4" x14ac:dyDescent="0.25">
      <c r="A26" s="135" t="s">
        <v>141</v>
      </c>
      <c r="B26" s="91" t="s">
        <v>85</v>
      </c>
      <c r="C26" s="86" t="s">
        <v>384</v>
      </c>
      <c r="D26" s="184">
        <v>150</v>
      </c>
      <c r="E26" s="88"/>
      <c r="F26" s="89"/>
      <c r="G26" s="89"/>
      <c r="H26" s="89"/>
      <c r="I26" s="89"/>
      <c r="J26" s="89"/>
      <c r="K26" s="89"/>
      <c r="L26" s="89"/>
      <c r="M26" s="89"/>
      <c r="N26" s="89"/>
      <c r="O26" s="90"/>
    </row>
    <row r="27" spans="1:15" s="21" customFormat="1" ht="15.6" x14ac:dyDescent="0.25">
      <c r="A27" s="135" t="s">
        <v>142</v>
      </c>
      <c r="B27" s="91" t="s">
        <v>62</v>
      </c>
      <c r="C27" s="86" t="s">
        <v>384</v>
      </c>
      <c r="D27" s="184">
        <v>15</v>
      </c>
      <c r="E27" s="88"/>
      <c r="F27" s="89"/>
      <c r="G27" s="89"/>
      <c r="H27" s="89"/>
      <c r="I27" s="89"/>
      <c r="J27" s="89"/>
      <c r="K27" s="89"/>
      <c r="L27" s="89"/>
      <c r="M27" s="89"/>
      <c r="N27" s="89"/>
      <c r="O27" s="90"/>
    </row>
    <row r="28" spans="1:15" s="21" customFormat="1" ht="15.6" x14ac:dyDescent="0.25">
      <c r="A28" s="135" t="s">
        <v>143</v>
      </c>
      <c r="B28" s="91" t="s">
        <v>63</v>
      </c>
      <c r="C28" s="86" t="s">
        <v>384</v>
      </c>
      <c r="D28" s="184">
        <v>1</v>
      </c>
      <c r="E28" s="88"/>
      <c r="F28" s="89"/>
      <c r="G28" s="89"/>
      <c r="H28" s="89"/>
      <c r="I28" s="89"/>
      <c r="J28" s="89"/>
      <c r="K28" s="89"/>
      <c r="L28" s="89"/>
      <c r="M28" s="89"/>
      <c r="N28" s="89"/>
      <c r="O28" s="90"/>
    </row>
    <row r="29" spans="1:15" s="21" customFormat="1" ht="15.6" x14ac:dyDescent="0.25">
      <c r="A29" s="135" t="s">
        <v>144</v>
      </c>
      <c r="B29" s="91" t="s">
        <v>64</v>
      </c>
      <c r="C29" s="86" t="s">
        <v>384</v>
      </c>
      <c r="D29" s="184">
        <v>3</v>
      </c>
      <c r="E29" s="88"/>
      <c r="F29" s="89"/>
      <c r="G29" s="89"/>
      <c r="H29" s="89"/>
      <c r="I29" s="89"/>
      <c r="J29" s="89"/>
      <c r="K29" s="89"/>
      <c r="L29" s="89"/>
      <c r="M29" s="89"/>
      <c r="N29" s="89"/>
      <c r="O29" s="90"/>
    </row>
    <row r="30" spans="1:15" s="21" customFormat="1" ht="26.4" x14ac:dyDescent="0.25">
      <c r="A30" s="135" t="s">
        <v>145</v>
      </c>
      <c r="B30" s="91" t="s">
        <v>86</v>
      </c>
      <c r="C30" s="86" t="s">
        <v>384</v>
      </c>
      <c r="D30" s="184">
        <v>165</v>
      </c>
      <c r="E30" s="88"/>
      <c r="F30" s="89"/>
      <c r="G30" s="89"/>
      <c r="H30" s="89"/>
      <c r="I30" s="89"/>
      <c r="J30" s="89"/>
      <c r="K30" s="89"/>
      <c r="L30" s="89"/>
      <c r="M30" s="89"/>
      <c r="N30" s="89"/>
      <c r="O30" s="90"/>
    </row>
    <row r="31" spans="1:15" s="21" customFormat="1" ht="15.6" x14ac:dyDescent="0.25">
      <c r="A31" s="135" t="s">
        <v>146</v>
      </c>
      <c r="B31" s="91" t="s">
        <v>66</v>
      </c>
      <c r="C31" s="86" t="s">
        <v>384</v>
      </c>
      <c r="D31" s="184">
        <v>169</v>
      </c>
      <c r="E31" s="88"/>
      <c r="F31" s="89"/>
      <c r="G31" s="89"/>
      <c r="H31" s="89"/>
      <c r="I31" s="89"/>
      <c r="J31" s="89"/>
      <c r="K31" s="89"/>
      <c r="L31" s="89"/>
      <c r="M31" s="89"/>
      <c r="N31" s="89"/>
      <c r="O31" s="90"/>
    </row>
    <row r="32" spans="1:15" s="21" customFormat="1" ht="52.8" x14ac:dyDescent="0.25">
      <c r="A32" s="135" t="s">
        <v>147</v>
      </c>
      <c r="B32" s="91" t="s">
        <v>67</v>
      </c>
      <c r="C32" s="86" t="s">
        <v>34</v>
      </c>
      <c r="D32" s="184">
        <v>30</v>
      </c>
      <c r="E32" s="88"/>
      <c r="F32" s="89"/>
      <c r="G32" s="89"/>
      <c r="H32" s="89"/>
      <c r="I32" s="89"/>
      <c r="J32" s="89"/>
      <c r="K32" s="89"/>
      <c r="L32" s="89"/>
      <c r="M32" s="89"/>
      <c r="N32" s="89"/>
      <c r="O32" s="90"/>
    </row>
    <row r="33" spans="1:17" s="21" customFormat="1" ht="27" thickBot="1" x14ac:dyDescent="0.3">
      <c r="A33" s="136" t="s">
        <v>148</v>
      </c>
      <c r="B33" s="95" t="s">
        <v>68</v>
      </c>
      <c r="C33" s="96" t="s">
        <v>34</v>
      </c>
      <c r="D33" s="185">
        <v>30</v>
      </c>
      <c r="E33" s="98"/>
      <c r="F33" s="99"/>
      <c r="G33" s="99"/>
      <c r="H33" s="99"/>
      <c r="I33" s="99"/>
      <c r="J33" s="99"/>
      <c r="K33" s="99"/>
      <c r="L33" s="99"/>
      <c r="M33" s="99"/>
      <c r="N33" s="99"/>
      <c r="O33" s="100"/>
    </row>
    <row r="34" spans="1:17" ht="13.8" thickBot="1" x14ac:dyDescent="0.3">
      <c r="J34" s="53" t="s">
        <v>378</v>
      </c>
      <c r="K34" s="54"/>
      <c r="L34" s="55"/>
      <c r="M34" s="55"/>
      <c r="N34" s="55"/>
      <c r="O34" s="56">
        <f>N34+M34+L34</f>
        <v>0</v>
      </c>
    </row>
    <row r="35" spans="1:17" x14ac:dyDescent="0.25">
      <c r="J35" s="53"/>
      <c r="K35" s="57"/>
      <c r="L35" s="57"/>
      <c r="M35" s="57"/>
      <c r="N35" s="57"/>
      <c r="O35" s="58"/>
    </row>
    <row r="36" spans="1:17" x14ac:dyDescent="0.25">
      <c r="B36" s="208" t="s">
        <v>395</v>
      </c>
      <c r="C36" s="208"/>
      <c r="D36" s="208"/>
      <c r="E36" s="208"/>
      <c r="F36" s="208"/>
      <c r="G36" s="208"/>
      <c r="H36" s="208"/>
      <c r="I36" s="208"/>
      <c r="J36" s="208"/>
      <c r="K36" s="208"/>
      <c r="L36" s="208"/>
      <c r="M36" s="208"/>
      <c r="N36" s="208"/>
      <c r="O36" s="208"/>
      <c r="P36" s="208"/>
      <c r="Q36" s="208"/>
    </row>
    <row r="37" spans="1:17" x14ac:dyDescent="0.25">
      <c r="B37" s="208"/>
      <c r="C37" s="208"/>
      <c r="D37" s="208"/>
      <c r="E37" s="208"/>
      <c r="F37" s="208"/>
      <c r="G37" s="208"/>
      <c r="H37" s="208"/>
      <c r="I37" s="208"/>
      <c r="J37" s="208"/>
      <c r="K37" s="208"/>
      <c r="L37" s="208"/>
      <c r="M37" s="208"/>
      <c r="N37" s="208"/>
      <c r="O37" s="208"/>
      <c r="P37" s="208"/>
      <c r="Q37" s="208"/>
    </row>
    <row r="38" spans="1:17" x14ac:dyDescent="0.25">
      <c r="B38" s="208"/>
      <c r="C38" s="208"/>
      <c r="D38" s="208"/>
      <c r="E38" s="208"/>
      <c r="F38" s="208"/>
      <c r="G38" s="208"/>
      <c r="H38" s="208"/>
      <c r="I38" s="208"/>
      <c r="J38" s="208"/>
      <c r="K38" s="208"/>
      <c r="L38" s="208"/>
      <c r="M38" s="208"/>
      <c r="N38" s="208"/>
      <c r="O38" s="208"/>
      <c r="P38" s="208"/>
      <c r="Q38" s="208"/>
    </row>
    <row r="39" spans="1:17" x14ac:dyDescent="0.25">
      <c r="B39" s="208"/>
      <c r="C39" s="208"/>
      <c r="D39" s="208"/>
      <c r="E39" s="208"/>
      <c r="F39" s="208"/>
      <c r="G39" s="208"/>
      <c r="H39" s="208"/>
      <c r="I39" s="208"/>
      <c r="J39" s="208"/>
      <c r="K39" s="208"/>
      <c r="L39" s="208"/>
      <c r="M39" s="208"/>
      <c r="N39" s="208"/>
      <c r="O39" s="208"/>
      <c r="P39" s="208"/>
      <c r="Q39" s="208"/>
    </row>
    <row r="40" spans="1:17" ht="64.8" customHeight="1" x14ac:dyDescent="0.25">
      <c r="B40" s="208"/>
      <c r="C40" s="208"/>
      <c r="D40" s="208"/>
      <c r="E40" s="208"/>
      <c r="F40" s="208"/>
      <c r="G40" s="208"/>
      <c r="H40" s="208"/>
      <c r="I40" s="208"/>
      <c r="J40" s="208"/>
      <c r="K40" s="208"/>
      <c r="L40" s="208"/>
      <c r="M40" s="208"/>
      <c r="N40" s="208"/>
      <c r="O40" s="208"/>
      <c r="P40" s="208"/>
      <c r="Q40" s="208"/>
    </row>
    <row r="41" spans="1:17" x14ac:dyDescent="0.25">
      <c r="B41" s="215"/>
      <c r="C41" s="215"/>
      <c r="D41" s="215"/>
      <c r="E41" s="215"/>
      <c r="F41" s="215"/>
      <c r="G41" s="215"/>
      <c r="H41" s="215"/>
      <c r="I41" s="215"/>
      <c r="J41" s="215"/>
      <c r="K41" s="215"/>
      <c r="L41" s="215"/>
      <c r="M41" s="215"/>
      <c r="N41" s="215"/>
      <c r="O41" s="215"/>
      <c r="P41" s="215"/>
      <c r="Q41" s="59"/>
    </row>
    <row r="42" spans="1:17" x14ac:dyDescent="0.25">
      <c r="B42" s="6"/>
      <c r="C42" s="60"/>
      <c r="D42" s="60"/>
      <c r="E42" s="60"/>
      <c r="F42" s="60"/>
      <c r="G42" s="60"/>
      <c r="H42" s="60"/>
      <c r="I42" s="60"/>
      <c r="J42" s="60"/>
      <c r="K42" s="6"/>
      <c r="L42" s="6"/>
      <c r="M42" s="6"/>
      <c r="N42" s="6"/>
    </row>
    <row r="43" spans="1:17" x14ac:dyDescent="0.25">
      <c r="B43" s="61" t="s">
        <v>375</v>
      </c>
      <c r="C43" s="62"/>
      <c r="D43" s="63"/>
      <c r="E43" s="64"/>
      <c r="F43" s="65"/>
      <c r="G43" s="65"/>
      <c r="H43" s="66"/>
      <c r="I43" s="66"/>
      <c r="J43" s="66"/>
      <c r="K43" s="6"/>
      <c r="L43" s="6"/>
      <c r="M43" s="6"/>
      <c r="N43" s="6"/>
    </row>
    <row r="44" spans="1:17" x14ac:dyDescent="0.25">
      <c r="B44" s="61"/>
      <c r="C44" s="207" t="s">
        <v>376</v>
      </c>
      <c r="D44" s="207"/>
      <c r="E44" s="207"/>
      <c r="F44" s="207"/>
      <c r="G44" s="207"/>
      <c r="H44" s="66"/>
      <c r="I44" s="66"/>
      <c r="J44" s="66"/>
      <c r="K44" s="6"/>
      <c r="L44" s="6"/>
      <c r="M44" s="6"/>
      <c r="N44" s="6"/>
    </row>
    <row r="45" spans="1:17" x14ac:dyDescent="0.25">
      <c r="B45" s="61"/>
      <c r="C45" s="59"/>
      <c r="D45" s="60"/>
      <c r="E45" s="59"/>
      <c r="F45" s="6"/>
      <c r="G45" s="6"/>
      <c r="H45" s="60"/>
      <c r="I45" s="67"/>
      <c r="J45" s="67"/>
      <c r="K45" s="6"/>
      <c r="L45" s="6"/>
      <c r="M45" s="6"/>
      <c r="N45" s="6"/>
    </row>
    <row r="46" spans="1:17" x14ac:dyDescent="0.25">
      <c r="B46" s="68" t="s">
        <v>377</v>
      </c>
      <c r="C46" s="69"/>
      <c r="D46" s="69"/>
      <c r="E46" s="69"/>
      <c r="F46" s="69"/>
      <c r="G46" s="65"/>
      <c r="H46" s="68"/>
      <c r="I46" s="68"/>
      <c r="J46" s="68"/>
      <c r="K46" s="6"/>
      <c r="L46" s="6"/>
      <c r="M46" s="6"/>
      <c r="N46" s="6"/>
    </row>
    <row r="47" spans="1:17" x14ac:dyDescent="0.25">
      <c r="B47" s="48"/>
      <c r="C47" s="207" t="s">
        <v>376</v>
      </c>
      <c r="D47" s="207"/>
      <c r="E47" s="207"/>
      <c r="F47" s="207"/>
      <c r="G47" s="207"/>
      <c r="H47" s="6"/>
      <c r="I47" s="6"/>
      <c r="J47" s="6"/>
      <c r="K47" s="6"/>
      <c r="L47" s="6"/>
      <c r="M47" s="6"/>
      <c r="N47" s="6"/>
    </row>
  </sheetData>
  <mergeCells count="11">
    <mergeCell ref="A10:A11"/>
    <mergeCell ref="B10:B11"/>
    <mergeCell ref="C10:C11"/>
    <mergeCell ref="D10:D11"/>
    <mergeCell ref="E10:J10"/>
    <mergeCell ref="B36:Q40"/>
    <mergeCell ref="B41:P41"/>
    <mergeCell ref="C44:G44"/>
    <mergeCell ref="C47:G47"/>
    <mergeCell ref="C5:O5"/>
    <mergeCell ref="K10:O10"/>
  </mergeCells>
  <phoneticPr fontId="7" type="noConversion"/>
  <pageMargins left="0.39370078740157483" right="0.35433070866141736" top="1.0236220472440944" bottom="0.39370078740157483" header="0.51181102362204722" footer="0.15748031496062992"/>
  <pageSetup paperSize="9" scale="81" fitToHeight="0" orientation="landscape" horizontalDpi="4294967292" verticalDpi="360" r:id="rId1"/>
  <headerFooter alignWithMargins="0">
    <oddFooter>&amp;C&amp;8&amp;P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456A-8648-404A-8E43-6860EADE2479}">
  <sheetPr>
    <tabColor rgb="FF92D050"/>
  </sheetPr>
  <dimension ref="A1:J26"/>
  <sheetViews>
    <sheetView showGridLines="0" view="pageBreakPreview" zoomScale="93" zoomScaleNormal="100" zoomScaleSheetLayoutView="93" workbookViewId="0">
      <selection activeCell="B13" sqref="B13"/>
    </sheetView>
  </sheetViews>
  <sheetFormatPr defaultColWidth="9.109375" defaultRowHeight="13.2" x14ac:dyDescent="0.25"/>
  <cols>
    <col min="1" max="1" width="4.109375" style="48" customWidth="1"/>
    <col min="2" max="2" width="10" style="48" customWidth="1"/>
    <col min="3" max="3" width="28.5546875" style="49" customWidth="1"/>
    <col min="4" max="4" width="17.6640625" style="50" customWidth="1"/>
    <col min="5" max="5" width="17.6640625" style="48" customWidth="1"/>
    <col min="6" max="6" width="17.6640625" style="51" customWidth="1"/>
    <col min="7" max="8" width="17.6640625" style="52" customWidth="1"/>
    <col min="9" max="9" width="9.109375" style="6"/>
    <col min="10" max="10" width="15.88671875" style="6" customWidth="1"/>
    <col min="11" max="16384" width="9.109375" style="6"/>
  </cols>
  <sheetData>
    <row r="1" spans="1:10" ht="12.6" customHeight="1" x14ac:dyDescent="0.25">
      <c r="A1" s="1"/>
      <c r="B1" s="1"/>
      <c r="C1" s="2"/>
      <c r="D1" s="203" t="s">
        <v>346</v>
      </c>
      <c r="E1" s="203"/>
      <c r="F1" s="3"/>
      <c r="G1" s="4"/>
      <c r="H1" s="4"/>
    </row>
    <row r="2" spans="1:10" x14ac:dyDescent="0.25">
      <c r="A2" s="1"/>
      <c r="B2" s="1"/>
      <c r="C2" s="2"/>
      <c r="D2" s="101"/>
      <c r="E2" s="1"/>
      <c r="F2" s="3"/>
      <c r="G2" s="4"/>
      <c r="H2" s="4"/>
    </row>
    <row r="3" spans="1:10" ht="13.8" x14ac:dyDescent="0.25">
      <c r="A3" s="102" t="s">
        <v>0</v>
      </c>
      <c r="B3" s="102"/>
      <c r="C3" s="2"/>
      <c r="D3" s="103" t="s">
        <v>345</v>
      </c>
      <c r="E3" s="1"/>
      <c r="F3" s="3"/>
      <c r="G3" s="4"/>
      <c r="H3" s="4"/>
    </row>
    <row r="4" spans="1:10" ht="27.6" customHeight="1" x14ac:dyDescent="0.25">
      <c r="A4" s="102" t="s">
        <v>1</v>
      </c>
      <c r="B4" s="102"/>
      <c r="C4" s="2"/>
      <c r="D4" s="203" t="s">
        <v>215</v>
      </c>
      <c r="E4" s="203"/>
      <c r="F4" s="203"/>
      <c r="G4" s="203"/>
      <c r="H4" s="203"/>
    </row>
    <row r="5" spans="1:10" ht="13.8" x14ac:dyDescent="0.25">
      <c r="A5" s="102" t="s">
        <v>2</v>
      </c>
      <c r="B5" s="102"/>
      <c r="C5" s="2"/>
      <c r="D5" s="104" t="s">
        <v>216</v>
      </c>
      <c r="E5" s="1"/>
      <c r="F5" s="3"/>
      <c r="G5" s="4"/>
      <c r="H5" s="4"/>
    </row>
    <row r="6" spans="1:10" ht="13.8" x14ac:dyDescent="0.25">
      <c r="A6" s="102" t="s">
        <v>3</v>
      </c>
      <c r="B6" s="102"/>
      <c r="C6" s="2"/>
      <c r="D6" s="105"/>
      <c r="E6" s="1"/>
      <c r="F6" s="3"/>
      <c r="G6" s="106"/>
      <c r="H6" s="4"/>
    </row>
    <row r="7" spans="1:10" ht="13.8" x14ac:dyDescent="0.25">
      <c r="A7" s="102" t="s">
        <v>385</v>
      </c>
      <c r="B7" s="102"/>
      <c r="C7" s="2"/>
      <c r="D7" s="107"/>
      <c r="E7" s="1"/>
      <c r="F7" s="3"/>
      <c r="G7" s="4"/>
      <c r="H7" s="4"/>
    </row>
    <row r="8" spans="1:10" ht="13.8" x14ac:dyDescent="0.25">
      <c r="A8" s="102" t="s">
        <v>11</v>
      </c>
      <c r="B8" s="102"/>
      <c r="C8" s="2"/>
      <c r="D8" s="107"/>
      <c r="E8" s="1"/>
      <c r="F8" s="3"/>
      <c r="G8" s="4"/>
      <c r="H8" s="4"/>
    </row>
    <row r="9" spans="1:10" ht="14.4" thickBot="1" x14ac:dyDescent="0.3">
      <c r="A9" s="102" t="str">
        <f>KOPT!A6</f>
        <v xml:space="preserve">Tāme sastādīta: </v>
      </c>
      <c r="B9" s="102"/>
      <c r="C9" s="2"/>
      <c r="D9" s="101"/>
      <c r="E9" s="1"/>
      <c r="F9" s="3"/>
      <c r="G9" s="4"/>
      <c r="H9" s="4"/>
    </row>
    <row r="10" spans="1:10" ht="20.25" customHeight="1" x14ac:dyDescent="0.25">
      <c r="A10" s="193" t="s">
        <v>4</v>
      </c>
      <c r="B10" s="199" t="s">
        <v>12</v>
      </c>
      <c r="C10" s="197" t="s">
        <v>29</v>
      </c>
      <c r="D10" s="197" t="s">
        <v>386</v>
      </c>
      <c r="E10" s="206" t="s">
        <v>13</v>
      </c>
      <c r="F10" s="206"/>
      <c r="G10" s="206"/>
      <c r="H10" s="204" t="s">
        <v>9</v>
      </c>
      <c r="I10" s="21"/>
    </row>
    <row r="11" spans="1:10" ht="78.75" customHeight="1" x14ac:dyDescent="0.25">
      <c r="A11" s="194"/>
      <c r="B11" s="200"/>
      <c r="C11" s="198"/>
      <c r="D11" s="198"/>
      <c r="E11" s="108" t="s">
        <v>387</v>
      </c>
      <c r="F11" s="108" t="s">
        <v>388</v>
      </c>
      <c r="G11" s="108" t="s">
        <v>389</v>
      </c>
      <c r="H11" s="205"/>
    </row>
    <row r="12" spans="1:10" ht="13.8" thickBot="1" x14ac:dyDescent="0.3">
      <c r="A12" s="25">
        <v>1</v>
      </c>
      <c r="B12" s="27">
        <v>2</v>
      </c>
      <c r="C12" s="26">
        <v>3</v>
      </c>
      <c r="D12" s="27">
        <v>4</v>
      </c>
      <c r="E12" s="27">
        <v>5</v>
      </c>
      <c r="F12" s="26">
        <v>6</v>
      </c>
      <c r="G12" s="27">
        <v>7</v>
      </c>
      <c r="H12" s="109">
        <v>8</v>
      </c>
    </row>
    <row r="13" spans="1:10" s="21" customFormat="1" ht="53.4" thickBot="1" x14ac:dyDescent="0.3">
      <c r="A13" s="110">
        <v>1</v>
      </c>
      <c r="B13" s="111" t="s">
        <v>347</v>
      </c>
      <c r="C13" s="112" t="s">
        <v>217</v>
      </c>
      <c r="D13" s="113">
        <f>E13+F13+G13</f>
        <v>0</v>
      </c>
      <c r="E13" s="114"/>
      <c r="F13" s="114"/>
      <c r="G13" s="114"/>
      <c r="H13" s="115"/>
      <c r="I13" s="116"/>
      <c r="J13" s="116"/>
    </row>
    <row r="14" spans="1:10" s="123" customFormat="1" x14ac:dyDescent="0.25">
      <c r="A14" s="117"/>
      <c r="B14" s="117"/>
      <c r="C14" s="118" t="s">
        <v>14</v>
      </c>
      <c r="D14" s="119">
        <f>D13</f>
        <v>0</v>
      </c>
      <c r="E14" s="120"/>
      <c r="F14" s="120"/>
      <c r="G14" s="120"/>
      <c r="H14" s="121"/>
      <c r="I14" s="122"/>
      <c r="J14" s="122"/>
    </row>
    <row r="15" spans="1:10" x14ac:dyDescent="0.25">
      <c r="C15" s="124" t="s">
        <v>381</v>
      </c>
      <c r="D15" s="125"/>
      <c r="E15" s="126"/>
      <c r="F15" s="127"/>
      <c r="G15" s="127"/>
      <c r="H15" s="127"/>
      <c r="I15" s="128"/>
      <c r="J15" s="128"/>
    </row>
    <row r="16" spans="1:10" x14ac:dyDescent="0.25">
      <c r="C16" s="129" t="s">
        <v>19</v>
      </c>
      <c r="D16" s="125"/>
      <c r="E16" s="126"/>
      <c r="F16" s="127"/>
      <c r="G16" s="127"/>
      <c r="H16" s="127"/>
      <c r="I16" s="128"/>
      <c r="J16" s="128"/>
    </row>
    <row r="17" spans="1:10" x14ac:dyDescent="0.25">
      <c r="C17" s="124" t="s">
        <v>382</v>
      </c>
      <c r="D17" s="125"/>
      <c r="E17" s="126"/>
      <c r="F17" s="127"/>
      <c r="G17" s="127"/>
      <c r="H17" s="127"/>
      <c r="I17" s="128"/>
      <c r="J17" s="128"/>
    </row>
    <row r="18" spans="1:10" ht="13.8" thickBot="1" x14ac:dyDescent="0.3">
      <c r="C18" s="130" t="s">
        <v>15</v>
      </c>
      <c r="D18" s="131">
        <f>D17+D15+D14</f>
        <v>0</v>
      </c>
      <c r="E18" s="126"/>
      <c r="F18" s="127"/>
      <c r="G18" s="127"/>
      <c r="H18" s="127"/>
      <c r="I18" s="128"/>
      <c r="J18" s="128"/>
    </row>
    <row r="20" spans="1:10" s="132" customFormat="1" ht="65.25" customHeight="1" x14ac:dyDescent="0.25">
      <c r="A20" s="202" t="s">
        <v>380</v>
      </c>
      <c r="B20" s="202"/>
      <c r="C20" s="202"/>
      <c r="D20" s="202"/>
      <c r="E20" s="202"/>
      <c r="F20" s="202"/>
      <c r="G20" s="202"/>
      <c r="H20" s="60"/>
      <c r="I20" s="60"/>
    </row>
    <row r="22" spans="1:10" x14ac:dyDescent="0.25">
      <c r="A22" s="61" t="s">
        <v>375</v>
      </c>
      <c r="B22" s="62"/>
      <c r="C22" s="63"/>
      <c r="D22" s="133"/>
      <c r="E22" s="6"/>
      <c r="F22" s="6"/>
      <c r="G22" s="66"/>
      <c r="H22" s="66"/>
      <c r="I22" s="66"/>
    </row>
    <row r="23" spans="1:10" x14ac:dyDescent="0.25">
      <c r="A23" s="61"/>
      <c r="B23" s="191" t="s">
        <v>376</v>
      </c>
      <c r="C23" s="191"/>
      <c r="D23" s="67"/>
      <c r="E23" s="6"/>
      <c r="F23" s="6"/>
      <c r="G23" s="66"/>
      <c r="H23" s="66"/>
      <c r="I23" s="66"/>
    </row>
    <row r="24" spans="1:10" x14ac:dyDescent="0.25">
      <c r="A24" s="61"/>
      <c r="B24" s="59"/>
      <c r="C24" s="60"/>
      <c r="D24" s="59"/>
      <c r="E24" s="6"/>
      <c r="F24" s="6"/>
      <c r="G24" s="60"/>
      <c r="H24" s="67"/>
      <c r="I24" s="67"/>
    </row>
    <row r="25" spans="1:10" x14ac:dyDescent="0.25">
      <c r="A25" s="68" t="s">
        <v>377</v>
      </c>
      <c r="B25" s="69"/>
      <c r="C25" s="69"/>
      <c r="D25" s="68"/>
      <c r="E25" s="68"/>
      <c r="F25" s="6"/>
      <c r="G25" s="68"/>
      <c r="H25" s="68"/>
      <c r="I25" s="68"/>
    </row>
    <row r="26" spans="1:10" x14ac:dyDescent="0.25">
      <c r="B26" s="191" t="s">
        <v>376</v>
      </c>
      <c r="C26" s="191"/>
      <c r="D26" s="6"/>
      <c r="E26" s="6"/>
      <c r="F26" s="6"/>
      <c r="G26" s="6"/>
      <c r="H26" s="6"/>
    </row>
  </sheetData>
  <mergeCells count="11">
    <mergeCell ref="A20:G20"/>
    <mergeCell ref="B23:C23"/>
    <mergeCell ref="B26:C26"/>
    <mergeCell ref="D1:E1"/>
    <mergeCell ref="D4:H4"/>
    <mergeCell ref="A10:A11"/>
    <mergeCell ref="B10:B11"/>
    <mergeCell ref="C10:C11"/>
    <mergeCell ref="D10:D11"/>
    <mergeCell ref="E10:G10"/>
    <mergeCell ref="H10:H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Footer>&amp;C&amp;8&amp;P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33F0-2F30-4152-9FE2-EFBF9FB60737}">
  <sheetPr>
    <pageSetUpPr fitToPage="1"/>
  </sheetPr>
  <dimension ref="A1:Q45"/>
  <sheetViews>
    <sheetView showGridLines="0" view="pageBreakPreview" topLeftCell="A17" zoomScale="85" zoomScaleNormal="100" zoomScaleSheetLayoutView="85" workbookViewId="0">
      <selection activeCell="W29" sqref="W29"/>
    </sheetView>
  </sheetViews>
  <sheetFormatPr defaultColWidth="9.109375" defaultRowHeight="13.2" x14ac:dyDescent="0.25"/>
  <cols>
    <col min="1" max="1" width="6.6640625" style="48" customWidth="1"/>
    <col min="2" max="2" width="65.5546875" style="49" customWidth="1"/>
    <col min="3" max="3" width="6" style="50" customWidth="1"/>
    <col min="4" max="4" width="6.88671875" style="48" customWidth="1"/>
    <col min="5" max="5" width="6.33203125" style="48" customWidth="1"/>
    <col min="6" max="6" width="6.5546875" style="51" customWidth="1"/>
    <col min="7" max="8" width="8.6640625" style="52" customWidth="1"/>
    <col min="9" max="9" width="8.88671875" style="52" customWidth="1"/>
    <col min="10" max="10" width="9" style="52" customWidth="1"/>
    <col min="11" max="11" width="9.44140625" style="52" customWidth="1"/>
    <col min="12" max="12" width="10" style="52" customWidth="1"/>
    <col min="13" max="13" width="10.88671875" style="52" customWidth="1"/>
    <col min="14" max="14" width="10" style="52" customWidth="1"/>
    <col min="15" max="15" width="11" style="6" customWidth="1"/>
    <col min="16" max="16" width="9.109375" style="6"/>
    <col min="17" max="17" width="0" style="6" hidden="1" customWidth="1"/>
    <col min="18" max="16384" width="9.109375" style="6"/>
  </cols>
  <sheetData>
    <row r="1" spans="1:17" x14ac:dyDescent="0.25">
      <c r="A1" s="1"/>
      <c r="B1" s="2"/>
      <c r="C1" s="3" t="s">
        <v>348</v>
      </c>
      <c r="D1" s="1"/>
      <c r="E1" s="1"/>
      <c r="F1" s="3"/>
      <c r="G1" s="4"/>
      <c r="H1" s="4"/>
      <c r="I1" s="4"/>
      <c r="J1" s="4"/>
      <c r="K1" s="4"/>
      <c r="L1" s="4"/>
      <c r="M1" s="4"/>
      <c r="N1" s="4"/>
      <c r="O1" s="5"/>
    </row>
    <row r="2" spans="1:17" x14ac:dyDescent="0.25">
      <c r="A2" s="1"/>
      <c r="B2" s="2"/>
      <c r="C2" s="7" t="str">
        <f>KOPS1!C13</f>
        <v>ŪDENSVADS Ū1, SADZĪVES KANALIZĀCIJA K1 UN SADZĪVES SPIEDKANALIZĀCIJA KS1</v>
      </c>
      <c r="D2" s="1"/>
      <c r="E2" s="1"/>
      <c r="F2" s="3"/>
      <c r="G2" s="4"/>
      <c r="H2" s="4"/>
      <c r="I2" s="4"/>
      <c r="J2" s="4"/>
      <c r="K2" s="4"/>
      <c r="L2" s="4"/>
      <c r="M2" s="4"/>
      <c r="N2" s="4"/>
      <c r="O2" s="5"/>
    </row>
    <row r="3" spans="1:17" x14ac:dyDescent="0.25">
      <c r="A3" s="1"/>
      <c r="B3" s="2"/>
      <c r="C3" s="7"/>
      <c r="D3" s="1"/>
      <c r="E3" s="1"/>
      <c r="F3" s="3"/>
      <c r="G3" s="4"/>
      <c r="H3" s="4"/>
      <c r="I3" s="4"/>
      <c r="J3" s="4"/>
      <c r="K3" s="4"/>
      <c r="L3" s="4"/>
      <c r="M3" s="4"/>
      <c r="N3" s="4"/>
      <c r="O3" s="5"/>
    </row>
    <row r="4" spans="1:17" ht="13.8" x14ac:dyDescent="0.25">
      <c r="A4" s="8" t="s">
        <v>0</v>
      </c>
      <c r="B4" s="9"/>
      <c r="C4" s="10" t="str">
        <f>KOPS4!D3</f>
        <v>UKT TĪKLI, 4.KĀRTA</v>
      </c>
      <c r="D4" s="11"/>
      <c r="E4" s="11"/>
      <c r="F4" s="12"/>
      <c r="G4" s="13"/>
      <c r="H4" s="13"/>
      <c r="I4" s="13"/>
      <c r="J4" s="13"/>
      <c r="K4" s="13"/>
      <c r="L4" s="13"/>
      <c r="M4" s="13"/>
      <c r="N4" s="13"/>
      <c r="O4" s="14"/>
    </row>
    <row r="5" spans="1:17" ht="13.95" customHeight="1" x14ac:dyDescent="0.25">
      <c r="A5" s="8" t="s">
        <v>1</v>
      </c>
      <c r="B5" s="9"/>
      <c r="C5" s="201" t="str">
        <f>KOPS1!D4</f>
        <v>DAUDZSTĀVU DAUDZDZĪVOKĻU DZĪVOJAMĀS ĒKAS ARĒNAS IELĀ 1, RĪGĀ, 1., 2., 3. UN 4.KĀRTA</v>
      </c>
      <c r="D5" s="201"/>
      <c r="E5" s="201"/>
      <c r="F5" s="201"/>
      <c r="G5" s="201"/>
      <c r="H5" s="201"/>
      <c r="I5" s="201"/>
      <c r="J5" s="201"/>
      <c r="K5" s="201"/>
      <c r="L5" s="201"/>
      <c r="M5" s="201"/>
      <c r="N5" s="201"/>
      <c r="O5" s="201"/>
    </row>
    <row r="6" spans="1:17" ht="13.8" x14ac:dyDescent="0.25">
      <c r="A6" s="8" t="s">
        <v>2</v>
      </c>
      <c r="B6" s="9"/>
      <c r="C6" s="15" t="str">
        <f>KOPS1!D5</f>
        <v>RĪGA, ARĒNAS IELA 1</v>
      </c>
      <c r="D6" s="11"/>
      <c r="E6" s="11"/>
      <c r="F6" s="12"/>
      <c r="G6" s="13"/>
      <c r="H6" s="13"/>
      <c r="I6" s="13"/>
      <c r="J6" s="13"/>
      <c r="K6" s="13"/>
      <c r="L6" s="13"/>
      <c r="M6" s="13"/>
      <c r="N6" s="13"/>
      <c r="O6" s="14"/>
    </row>
    <row r="7" spans="1:17" ht="13.8" x14ac:dyDescent="0.25">
      <c r="A7" s="8" t="s">
        <v>3</v>
      </c>
      <c r="B7" s="9"/>
      <c r="C7" s="16"/>
      <c r="D7" s="11"/>
      <c r="E7" s="11"/>
      <c r="F7" s="12"/>
      <c r="G7" s="13"/>
      <c r="H7" s="13"/>
      <c r="I7" s="13"/>
      <c r="J7" s="13"/>
      <c r="K7" s="13"/>
      <c r="L7" s="13"/>
      <c r="M7" s="13"/>
      <c r="N7" s="13"/>
      <c r="O7" s="14"/>
    </row>
    <row r="8" spans="1:17" ht="13.8" x14ac:dyDescent="0.25">
      <c r="A8" s="8" t="s">
        <v>219</v>
      </c>
      <c r="B8" s="9"/>
      <c r="C8" s="17"/>
      <c r="D8" s="11"/>
      <c r="E8" s="11"/>
      <c r="F8" s="12"/>
      <c r="G8" s="13"/>
      <c r="H8" s="13"/>
      <c r="I8" s="13"/>
      <c r="J8" s="13"/>
      <c r="K8" s="13"/>
      <c r="L8" s="13"/>
      <c r="M8" s="13"/>
      <c r="N8" s="18" t="s">
        <v>383</v>
      </c>
      <c r="O8" s="19"/>
    </row>
    <row r="9" spans="1:17" ht="14.4" thickBot="1" x14ac:dyDescent="0.3">
      <c r="A9" s="20" t="str">
        <f>KOPT!A6</f>
        <v xml:space="preserve">Tāme sastādīta: </v>
      </c>
      <c r="B9" s="9"/>
      <c r="C9" s="17"/>
      <c r="D9" s="11"/>
      <c r="E9" s="11"/>
      <c r="F9" s="12"/>
      <c r="G9" s="13"/>
      <c r="H9" s="13"/>
      <c r="I9" s="13"/>
      <c r="J9" s="13"/>
      <c r="K9" s="13"/>
      <c r="L9" s="13"/>
      <c r="M9" s="13"/>
      <c r="N9" s="13"/>
      <c r="O9" s="14"/>
    </row>
    <row r="10" spans="1:17" ht="20.25" customHeight="1" x14ac:dyDescent="0.25">
      <c r="A10" s="217" t="s">
        <v>4</v>
      </c>
      <c r="B10" s="219" t="s">
        <v>28</v>
      </c>
      <c r="C10" s="221" t="s">
        <v>5</v>
      </c>
      <c r="D10" s="223" t="s">
        <v>6</v>
      </c>
      <c r="E10" s="225" t="s">
        <v>7</v>
      </c>
      <c r="F10" s="225"/>
      <c r="G10" s="225"/>
      <c r="H10" s="225"/>
      <c r="I10" s="225"/>
      <c r="J10" s="226"/>
      <c r="K10" s="227" t="s">
        <v>10</v>
      </c>
      <c r="L10" s="225"/>
      <c r="M10" s="225"/>
      <c r="N10" s="225"/>
      <c r="O10" s="228"/>
      <c r="P10" s="21"/>
    </row>
    <row r="11" spans="1:17" ht="78.75" customHeight="1" x14ac:dyDescent="0.25">
      <c r="A11" s="218"/>
      <c r="B11" s="220"/>
      <c r="C11" s="222"/>
      <c r="D11" s="224"/>
      <c r="E11" s="22" t="s">
        <v>8</v>
      </c>
      <c r="F11" s="22" t="s">
        <v>21</v>
      </c>
      <c r="G11" s="23" t="s">
        <v>22</v>
      </c>
      <c r="H11" s="23" t="s">
        <v>27</v>
      </c>
      <c r="I11" s="23" t="s">
        <v>23</v>
      </c>
      <c r="J11" s="23" t="s">
        <v>24</v>
      </c>
      <c r="K11" s="23" t="s">
        <v>9</v>
      </c>
      <c r="L11" s="23" t="s">
        <v>22</v>
      </c>
      <c r="M11" s="23" t="s">
        <v>27</v>
      </c>
      <c r="N11" s="23" t="s">
        <v>23</v>
      </c>
      <c r="O11" s="24" t="s">
        <v>25</v>
      </c>
    </row>
    <row r="12" spans="1:17" ht="13.8" thickBot="1" x14ac:dyDescent="0.3">
      <c r="A12" s="73">
        <v>1</v>
      </c>
      <c r="B12" s="74">
        <v>2</v>
      </c>
      <c r="C12" s="74">
        <v>3</v>
      </c>
      <c r="D12" s="75">
        <v>4</v>
      </c>
      <c r="E12" s="75">
        <v>5</v>
      </c>
      <c r="F12" s="74">
        <v>6</v>
      </c>
      <c r="G12" s="75">
        <v>7</v>
      </c>
      <c r="H12" s="75">
        <v>8</v>
      </c>
      <c r="I12" s="74">
        <v>9</v>
      </c>
      <c r="J12" s="75">
        <v>10</v>
      </c>
      <c r="K12" s="75">
        <v>11</v>
      </c>
      <c r="L12" s="74">
        <v>12</v>
      </c>
      <c r="M12" s="75">
        <v>13</v>
      </c>
      <c r="N12" s="75">
        <v>14</v>
      </c>
      <c r="O12" s="76">
        <v>15</v>
      </c>
    </row>
    <row r="13" spans="1:17" s="21" customFormat="1" x14ac:dyDescent="0.25">
      <c r="A13" s="77"/>
      <c r="B13" s="78" t="s">
        <v>371</v>
      </c>
      <c r="C13" s="79"/>
      <c r="D13" s="80"/>
      <c r="E13" s="81"/>
      <c r="F13" s="82"/>
      <c r="G13" s="82"/>
      <c r="H13" s="82"/>
      <c r="I13" s="82"/>
      <c r="J13" s="82"/>
      <c r="K13" s="82"/>
      <c r="L13" s="82"/>
      <c r="M13" s="82"/>
      <c r="N13" s="82"/>
      <c r="O13" s="83"/>
      <c r="Q13" s="21">
        <f>D13*0.1</f>
        <v>0</v>
      </c>
    </row>
    <row r="14" spans="1:17" s="21" customFormat="1" x14ac:dyDescent="0.25">
      <c r="A14" s="84">
        <v>1</v>
      </c>
      <c r="B14" s="85" t="s">
        <v>69</v>
      </c>
      <c r="C14" s="86"/>
      <c r="D14" s="87"/>
      <c r="E14" s="88"/>
      <c r="F14" s="89"/>
      <c r="G14" s="89"/>
      <c r="H14" s="89"/>
      <c r="I14" s="89"/>
      <c r="J14" s="89"/>
      <c r="K14" s="89"/>
      <c r="L14" s="89"/>
      <c r="M14" s="89"/>
      <c r="N14" s="89"/>
      <c r="O14" s="90"/>
    </row>
    <row r="15" spans="1:17" s="21" customFormat="1" ht="39.6" x14ac:dyDescent="0.25">
      <c r="A15" s="84" t="s">
        <v>131</v>
      </c>
      <c r="B15" s="91" t="s">
        <v>70</v>
      </c>
      <c r="C15" s="86" t="s">
        <v>34</v>
      </c>
      <c r="D15" s="184">
        <v>25</v>
      </c>
      <c r="E15" s="88"/>
      <c r="F15" s="89"/>
      <c r="G15" s="89"/>
      <c r="H15" s="89"/>
      <c r="I15" s="89"/>
      <c r="J15" s="89"/>
      <c r="K15" s="89"/>
      <c r="L15" s="89"/>
      <c r="M15" s="89"/>
      <c r="N15" s="89"/>
      <c r="O15" s="90"/>
    </row>
    <row r="16" spans="1:17" s="21" customFormat="1" ht="92.4" x14ac:dyDescent="0.25">
      <c r="A16" s="84" t="s">
        <v>132</v>
      </c>
      <c r="B16" s="91" t="s">
        <v>71</v>
      </c>
      <c r="C16" s="86" t="s">
        <v>72</v>
      </c>
      <c r="D16" s="92">
        <v>2</v>
      </c>
      <c r="E16" s="87"/>
      <c r="F16" s="89"/>
      <c r="G16" s="89"/>
      <c r="H16" s="89"/>
      <c r="I16" s="89"/>
      <c r="J16" s="89"/>
      <c r="K16" s="89"/>
      <c r="L16" s="89"/>
      <c r="M16" s="89"/>
      <c r="N16" s="89"/>
      <c r="O16" s="90"/>
    </row>
    <row r="17" spans="1:15" s="21" customFormat="1" ht="39.6" x14ac:dyDescent="0.25">
      <c r="A17" s="84" t="s">
        <v>133</v>
      </c>
      <c r="B17" s="91" t="s">
        <v>243</v>
      </c>
      <c r="C17" s="86" t="s">
        <v>72</v>
      </c>
      <c r="D17" s="92">
        <v>2</v>
      </c>
      <c r="E17" s="88"/>
      <c r="F17" s="89"/>
      <c r="G17" s="89"/>
      <c r="H17" s="89"/>
      <c r="I17" s="89"/>
      <c r="J17" s="89"/>
      <c r="K17" s="89"/>
      <c r="L17" s="89"/>
      <c r="M17" s="89"/>
      <c r="N17" s="89"/>
      <c r="O17" s="90"/>
    </row>
    <row r="18" spans="1:15" s="21" customFormat="1" x14ac:dyDescent="0.25">
      <c r="A18" s="84" t="s">
        <v>134</v>
      </c>
      <c r="B18" s="91" t="s">
        <v>73</v>
      </c>
      <c r="C18" s="86" t="s">
        <v>72</v>
      </c>
      <c r="D18" s="92">
        <v>12</v>
      </c>
      <c r="E18" s="88"/>
      <c r="F18" s="89"/>
      <c r="G18" s="89"/>
      <c r="H18" s="89"/>
      <c r="I18" s="89"/>
      <c r="J18" s="89"/>
      <c r="K18" s="89"/>
      <c r="L18" s="89"/>
      <c r="M18" s="89"/>
      <c r="N18" s="89"/>
      <c r="O18" s="90"/>
    </row>
    <row r="19" spans="1:15" s="21" customFormat="1" x14ac:dyDescent="0.25">
      <c r="A19" s="84" t="s">
        <v>135</v>
      </c>
      <c r="B19" s="91" t="s">
        <v>74</v>
      </c>
      <c r="C19" s="86" t="s">
        <v>72</v>
      </c>
      <c r="D19" s="92">
        <v>1</v>
      </c>
      <c r="E19" s="88"/>
      <c r="F19" s="89"/>
      <c r="G19" s="89"/>
      <c r="H19" s="89"/>
      <c r="I19" s="89"/>
      <c r="J19" s="89"/>
      <c r="K19" s="89"/>
      <c r="L19" s="89"/>
      <c r="M19" s="89"/>
      <c r="N19" s="89"/>
      <c r="O19" s="90"/>
    </row>
    <row r="20" spans="1:15" s="21" customFormat="1" x14ac:dyDescent="0.25">
      <c r="A20" s="84" t="s">
        <v>136</v>
      </c>
      <c r="B20" s="91" t="s">
        <v>224</v>
      </c>
      <c r="C20" s="86" t="s">
        <v>72</v>
      </c>
      <c r="D20" s="92">
        <v>2</v>
      </c>
      <c r="E20" s="88"/>
      <c r="F20" s="89"/>
      <c r="G20" s="89"/>
      <c r="H20" s="89"/>
      <c r="I20" s="89"/>
      <c r="J20" s="89"/>
      <c r="K20" s="89"/>
      <c r="L20" s="89"/>
      <c r="M20" s="89"/>
      <c r="N20" s="89"/>
      <c r="O20" s="90"/>
    </row>
    <row r="21" spans="1:15" s="21" customFormat="1" x14ac:dyDescent="0.25">
      <c r="A21" s="84" t="s">
        <v>137</v>
      </c>
      <c r="B21" s="91" t="s">
        <v>225</v>
      </c>
      <c r="C21" s="86" t="s">
        <v>72</v>
      </c>
      <c r="D21" s="92">
        <v>4</v>
      </c>
      <c r="E21" s="88"/>
      <c r="F21" s="89"/>
      <c r="G21" s="89"/>
      <c r="H21" s="89"/>
      <c r="I21" s="89"/>
      <c r="J21" s="89"/>
      <c r="K21" s="89"/>
      <c r="L21" s="89"/>
      <c r="M21" s="89"/>
      <c r="N21" s="89"/>
      <c r="O21" s="90"/>
    </row>
    <row r="22" spans="1:15" s="21" customFormat="1" x14ac:dyDescent="0.25">
      <c r="A22" s="84" t="s">
        <v>138</v>
      </c>
      <c r="B22" s="91" t="s">
        <v>226</v>
      </c>
      <c r="C22" s="86" t="s">
        <v>72</v>
      </c>
      <c r="D22" s="92">
        <v>2</v>
      </c>
      <c r="E22" s="88"/>
      <c r="F22" s="89"/>
      <c r="G22" s="89"/>
      <c r="H22" s="89"/>
      <c r="I22" s="89"/>
      <c r="J22" s="89"/>
      <c r="K22" s="89"/>
      <c r="L22" s="89"/>
      <c r="M22" s="89"/>
      <c r="N22" s="89"/>
      <c r="O22" s="90"/>
    </row>
    <row r="23" spans="1:15" s="21" customFormat="1" x14ac:dyDescent="0.25">
      <c r="A23" s="84" t="s">
        <v>139</v>
      </c>
      <c r="B23" s="91" t="s">
        <v>75</v>
      </c>
      <c r="C23" s="86" t="s">
        <v>42</v>
      </c>
      <c r="D23" s="92">
        <v>1</v>
      </c>
      <c r="E23" s="88"/>
      <c r="F23" s="89"/>
      <c r="G23" s="89"/>
      <c r="H23" s="89"/>
      <c r="I23" s="89"/>
      <c r="J23" s="89"/>
      <c r="K23" s="89"/>
      <c r="L23" s="89"/>
      <c r="M23" s="89"/>
      <c r="N23" s="89"/>
      <c r="O23" s="90"/>
    </row>
    <row r="24" spans="1:15" s="21" customFormat="1" x14ac:dyDescent="0.25">
      <c r="A24" s="84" t="s">
        <v>140</v>
      </c>
      <c r="B24" s="91" t="s">
        <v>244</v>
      </c>
      <c r="C24" s="86" t="s">
        <v>34</v>
      </c>
      <c r="D24" s="184">
        <v>25</v>
      </c>
      <c r="E24" s="88"/>
      <c r="F24" s="89"/>
      <c r="G24" s="89"/>
      <c r="H24" s="89"/>
      <c r="I24" s="89"/>
      <c r="J24" s="89"/>
      <c r="K24" s="89"/>
      <c r="L24" s="89"/>
      <c r="M24" s="89"/>
      <c r="N24" s="89"/>
      <c r="O24" s="90"/>
    </row>
    <row r="25" spans="1:15" s="21" customFormat="1" x14ac:dyDescent="0.25">
      <c r="A25" s="84" t="s">
        <v>141</v>
      </c>
      <c r="B25" s="91" t="s">
        <v>80</v>
      </c>
      <c r="C25" s="86" t="s">
        <v>50</v>
      </c>
      <c r="D25" s="92">
        <v>4</v>
      </c>
      <c r="E25" s="88"/>
      <c r="F25" s="89"/>
      <c r="G25" s="89"/>
      <c r="H25" s="89"/>
      <c r="I25" s="89"/>
      <c r="J25" s="89"/>
      <c r="K25" s="89"/>
      <c r="L25" s="89"/>
      <c r="M25" s="89"/>
      <c r="N25" s="89"/>
      <c r="O25" s="90"/>
    </row>
    <row r="26" spans="1:15" s="21" customFormat="1" x14ac:dyDescent="0.25">
      <c r="A26" s="84" t="s">
        <v>142</v>
      </c>
      <c r="B26" s="91" t="s">
        <v>81</v>
      </c>
      <c r="C26" s="86" t="s">
        <v>50</v>
      </c>
      <c r="D26" s="92">
        <v>3</v>
      </c>
      <c r="E26" s="88"/>
      <c r="F26" s="89"/>
      <c r="G26" s="89"/>
      <c r="H26" s="89"/>
      <c r="I26" s="89"/>
      <c r="J26" s="89"/>
      <c r="K26" s="89"/>
      <c r="L26" s="89"/>
      <c r="M26" s="89"/>
      <c r="N26" s="89"/>
      <c r="O26" s="90"/>
    </row>
    <row r="27" spans="1:15" s="21" customFormat="1" x14ac:dyDescent="0.25">
      <c r="A27" s="84" t="s">
        <v>143</v>
      </c>
      <c r="B27" s="91" t="s">
        <v>48</v>
      </c>
      <c r="C27" s="86" t="s">
        <v>42</v>
      </c>
      <c r="D27" s="92">
        <v>1</v>
      </c>
      <c r="E27" s="88"/>
      <c r="F27" s="89"/>
      <c r="G27" s="89"/>
      <c r="H27" s="89"/>
      <c r="I27" s="89"/>
      <c r="J27" s="89"/>
      <c r="K27" s="89"/>
      <c r="L27" s="89"/>
      <c r="M27" s="89"/>
      <c r="N27" s="89"/>
      <c r="O27" s="90"/>
    </row>
    <row r="28" spans="1:15" s="21" customFormat="1" ht="26.4" x14ac:dyDescent="0.25">
      <c r="A28" s="84" t="s">
        <v>144</v>
      </c>
      <c r="B28" s="91" t="s">
        <v>83</v>
      </c>
      <c r="C28" s="86" t="s">
        <v>384</v>
      </c>
      <c r="D28" s="184">
        <v>2.5</v>
      </c>
      <c r="E28" s="88"/>
      <c r="F28" s="89"/>
      <c r="G28" s="89"/>
      <c r="H28" s="89"/>
      <c r="I28" s="89"/>
      <c r="J28" s="89"/>
      <c r="K28" s="89"/>
      <c r="L28" s="89"/>
      <c r="M28" s="89"/>
      <c r="N28" s="89"/>
      <c r="O28" s="90"/>
    </row>
    <row r="29" spans="1:15" s="21" customFormat="1" x14ac:dyDescent="0.25">
      <c r="A29" s="84"/>
      <c r="B29" s="93" t="s">
        <v>84</v>
      </c>
      <c r="C29" s="86"/>
      <c r="D29" s="92"/>
      <c r="E29" s="88"/>
      <c r="F29" s="89"/>
      <c r="G29" s="89"/>
      <c r="H29" s="89"/>
      <c r="I29" s="89"/>
      <c r="J29" s="89"/>
      <c r="K29" s="89"/>
      <c r="L29" s="89"/>
      <c r="M29" s="89"/>
      <c r="N29" s="89"/>
      <c r="O29" s="90"/>
    </row>
    <row r="30" spans="1:15" s="21" customFormat="1" ht="15.6" x14ac:dyDescent="0.25">
      <c r="A30" s="84" t="s">
        <v>145</v>
      </c>
      <c r="B30" s="91" t="s">
        <v>85</v>
      </c>
      <c r="C30" s="86" t="s">
        <v>384</v>
      </c>
      <c r="D30" s="184">
        <v>125</v>
      </c>
      <c r="E30" s="88"/>
      <c r="F30" s="89"/>
      <c r="G30" s="89"/>
      <c r="H30" s="89"/>
      <c r="I30" s="89"/>
      <c r="J30" s="89"/>
      <c r="K30" s="89"/>
      <c r="L30" s="89"/>
      <c r="M30" s="89"/>
      <c r="N30" s="89"/>
      <c r="O30" s="90"/>
    </row>
    <row r="31" spans="1:15" s="21" customFormat="1" ht="15.6" x14ac:dyDescent="0.25">
      <c r="A31" s="84" t="s">
        <v>146</v>
      </c>
      <c r="B31" s="91" t="s">
        <v>62</v>
      </c>
      <c r="C31" s="86" t="s">
        <v>384</v>
      </c>
      <c r="D31" s="184">
        <v>13</v>
      </c>
      <c r="E31" s="88"/>
      <c r="F31" s="89"/>
      <c r="G31" s="89"/>
      <c r="H31" s="89"/>
      <c r="I31" s="89"/>
      <c r="J31" s="89"/>
      <c r="K31" s="89"/>
      <c r="L31" s="89"/>
      <c r="M31" s="89"/>
      <c r="N31" s="89"/>
      <c r="O31" s="90"/>
    </row>
    <row r="32" spans="1:15" s="21" customFormat="1" ht="15.6" x14ac:dyDescent="0.25">
      <c r="A32" s="84" t="s">
        <v>147</v>
      </c>
      <c r="B32" s="91" t="s">
        <v>86</v>
      </c>
      <c r="C32" s="86" t="s">
        <v>384</v>
      </c>
      <c r="D32" s="184">
        <v>138</v>
      </c>
      <c r="E32" s="88"/>
      <c r="F32" s="89"/>
      <c r="G32" s="89"/>
      <c r="H32" s="89"/>
      <c r="I32" s="89"/>
      <c r="J32" s="89"/>
      <c r="K32" s="89"/>
      <c r="L32" s="89"/>
      <c r="M32" s="89"/>
      <c r="N32" s="89"/>
      <c r="O32" s="90"/>
    </row>
    <row r="33" spans="1:17" s="21" customFormat="1" ht="15.6" x14ac:dyDescent="0.25">
      <c r="A33" s="84" t="s">
        <v>148</v>
      </c>
      <c r="B33" s="91" t="s">
        <v>66</v>
      </c>
      <c r="C33" s="86" t="s">
        <v>384</v>
      </c>
      <c r="D33" s="184">
        <v>138</v>
      </c>
      <c r="E33" s="88"/>
      <c r="F33" s="89"/>
      <c r="G33" s="89"/>
      <c r="H33" s="89"/>
      <c r="I33" s="89"/>
      <c r="J33" s="89"/>
      <c r="K33" s="89"/>
      <c r="L33" s="89"/>
      <c r="M33" s="89"/>
      <c r="N33" s="89"/>
      <c r="O33" s="90"/>
    </row>
    <row r="34" spans="1:17" s="21" customFormat="1" ht="39.6" x14ac:dyDescent="0.25">
      <c r="A34" s="84" t="s">
        <v>149</v>
      </c>
      <c r="B34" s="91" t="s">
        <v>67</v>
      </c>
      <c r="C34" s="86" t="s">
        <v>34</v>
      </c>
      <c r="D34" s="184">
        <v>25</v>
      </c>
      <c r="E34" s="88"/>
      <c r="F34" s="89"/>
      <c r="G34" s="89"/>
      <c r="H34" s="89"/>
      <c r="I34" s="89"/>
      <c r="J34" s="89"/>
      <c r="K34" s="89"/>
      <c r="L34" s="89"/>
      <c r="M34" s="89"/>
      <c r="N34" s="89"/>
      <c r="O34" s="90"/>
    </row>
    <row r="35" spans="1:17" s="21" customFormat="1" ht="27" thickBot="1" x14ac:dyDescent="0.3">
      <c r="A35" s="94" t="s">
        <v>150</v>
      </c>
      <c r="B35" s="95" t="s">
        <v>68</v>
      </c>
      <c r="C35" s="96" t="s">
        <v>34</v>
      </c>
      <c r="D35" s="185">
        <v>25</v>
      </c>
      <c r="E35" s="98"/>
      <c r="F35" s="99"/>
      <c r="G35" s="99"/>
      <c r="H35" s="99"/>
      <c r="I35" s="99"/>
      <c r="J35" s="99"/>
      <c r="K35" s="99"/>
      <c r="L35" s="99"/>
      <c r="M35" s="99"/>
      <c r="N35" s="99"/>
      <c r="O35" s="100"/>
    </row>
    <row r="36" spans="1:17" ht="13.8" thickBot="1" x14ac:dyDescent="0.3">
      <c r="J36" s="53" t="s">
        <v>378</v>
      </c>
      <c r="K36" s="54"/>
      <c r="L36" s="55"/>
      <c r="M36" s="55"/>
      <c r="N36" s="55"/>
      <c r="O36" s="56">
        <f>N36+M36+L36</f>
        <v>0</v>
      </c>
    </row>
    <row r="37" spans="1:17" x14ac:dyDescent="0.25">
      <c r="J37" s="53"/>
      <c r="K37" s="57"/>
      <c r="L37" s="57"/>
      <c r="M37" s="57"/>
      <c r="N37" s="57"/>
      <c r="O37" s="58"/>
    </row>
    <row r="38" spans="1:17" ht="21.6" customHeight="1" x14ac:dyDescent="0.25">
      <c r="B38" s="215"/>
      <c r="C38" s="215"/>
      <c r="D38" s="215"/>
      <c r="E38" s="215"/>
      <c r="F38" s="215"/>
      <c r="G38" s="215"/>
      <c r="H38" s="215"/>
      <c r="I38" s="215"/>
      <c r="J38" s="215"/>
      <c r="K38" s="215"/>
      <c r="L38" s="215"/>
      <c r="M38" s="215"/>
      <c r="N38" s="215"/>
      <c r="O38" s="215"/>
      <c r="P38" s="215"/>
      <c r="Q38" s="59"/>
    </row>
    <row r="39" spans="1:17" ht="115.8" customHeight="1" x14ac:dyDescent="0.25">
      <c r="B39" s="216" t="s">
        <v>394</v>
      </c>
      <c r="C39" s="216"/>
      <c r="D39" s="216"/>
      <c r="E39" s="216"/>
      <c r="F39" s="216"/>
      <c r="G39" s="216"/>
      <c r="H39" s="216"/>
      <c r="I39" s="216"/>
      <c r="J39" s="216"/>
      <c r="K39" s="216"/>
      <c r="L39" s="216"/>
      <c r="M39" s="216"/>
      <c r="N39" s="216"/>
      <c r="O39" s="216"/>
      <c r="P39" s="216"/>
      <c r="Q39" s="59"/>
    </row>
    <row r="40" spans="1:17" x14ac:dyDescent="0.25">
      <c r="B40" s="6"/>
      <c r="C40" s="60"/>
      <c r="D40" s="60"/>
      <c r="E40" s="60"/>
      <c r="F40" s="60"/>
      <c r="G40" s="60"/>
      <c r="H40" s="60"/>
      <c r="I40" s="60"/>
      <c r="J40" s="60"/>
      <c r="K40" s="6"/>
      <c r="L40" s="6"/>
      <c r="M40" s="6"/>
      <c r="N40" s="6"/>
    </row>
    <row r="41" spans="1:17" ht="13.2" customHeight="1" x14ac:dyDescent="0.25">
      <c r="B41" s="61" t="s">
        <v>375</v>
      </c>
      <c r="C41" s="62"/>
      <c r="D41" s="63"/>
      <c r="E41" s="64"/>
      <c r="F41" s="65"/>
      <c r="G41" s="65"/>
      <c r="H41" s="66"/>
      <c r="I41" s="66"/>
      <c r="J41" s="66"/>
      <c r="K41" s="6"/>
      <c r="L41" s="6"/>
      <c r="M41" s="6"/>
      <c r="N41" s="6"/>
    </row>
    <row r="42" spans="1:17" ht="13.2" customHeight="1" x14ac:dyDescent="0.25">
      <c r="B42" s="61"/>
      <c r="C42" s="207" t="s">
        <v>376</v>
      </c>
      <c r="D42" s="207"/>
      <c r="E42" s="207"/>
      <c r="F42" s="207"/>
      <c r="G42" s="207"/>
      <c r="H42" s="66"/>
      <c r="I42" s="66"/>
      <c r="J42" s="66"/>
      <c r="K42" s="6"/>
      <c r="L42" s="6"/>
      <c r="M42" s="6"/>
      <c r="N42" s="6"/>
    </row>
    <row r="43" spans="1:17" x14ac:dyDescent="0.25">
      <c r="B43" s="61"/>
      <c r="C43" s="59"/>
      <c r="D43" s="60"/>
      <c r="E43" s="59"/>
      <c r="F43" s="6"/>
      <c r="G43" s="6"/>
      <c r="H43" s="60"/>
      <c r="I43" s="67"/>
      <c r="J43" s="67"/>
      <c r="K43" s="6"/>
      <c r="L43" s="6"/>
      <c r="M43" s="6"/>
      <c r="N43" s="6"/>
    </row>
    <row r="44" spans="1:17" x14ac:dyDescent="0.25">
      <c r="B44" s="68" t="s">
        <v>377</v>
      </c>
      <c r="C44" s="69"/>
      <c r="D44" s="69"/>
      <c r="E44" s="69"/>
      <c r="F44" s="69"/>
      <c r="G44" s="65"/>
      <c r="H44" s="68"/>
      <c r="I44" s="68"/>
      <c r="J44" s="68"/>
      <c r="K44" s="6"/>
      <c r="L44" s="6"/>
      <c r="M44" s="6"/>
      <c r="N44" s="6"/>
    </row>
    <row r="45" spans="1:17" ht="13.2" customHeight="1" x14ac:dyDescent="0.25">
      <c r="B45" s="48"/>
      <c r="C45" s="207" t="s">
        <v>376</v>
      </c>
      <c r="D45" s="207"/>
      <c r="E45" s="207"/>
      <c r="F45" s="207"/>
      <c r="G45" s="207"/>
      <c r="H45" s="6"/>
      <c r="I45" s="6"/>
      <c r="J45" s="6"/>
      <c r="K45" s="6"/>
      <c r="L45" s="6"/>
      <c r="M45" s="6"/>
      <c r="N45" s="6"/>
    </row>
  </sheetData>
  <mergeCells count="11">
    <mergeCell ref="A10:A11"/>
    <mergeCell ref="B10:B11"/>
    <mergeCell ref="C10:C11"/>
    <mergeCell ref="D10:D11"/>
    <mergeCell ref="E10:J10"/>
    <mergeCell ref="B38:P38"/>
    <mergeCell ref="B39:P39"/>
    <mergeCell ref="C45:G45"/>
    <mergeCell ref="C42:G42"/>
    <mergeCell ref="C5:O5"/>
    <mergeCell ref="K10:O10"/>
  </mergeCells>
  <phoneticPr fontId="7" type="noConversion"/>
  <pageMargins left="0.39370078740157483" right="0.35433070866141736" top="1.0236220472440944" bottom="0.39370078740157483" header="0.51181102362204722" footer="0.15748031496062992"/>
  <pageSetup paperSize="9" scale="72" fitToHeight="0" orientation="landscape" horizontalDpi="4294967292" verticalDpi="360" r:id="rId1"/>
  <headerFooter alignWithMargins="0">
    <oddFooter>&amp;C&amp;8&amp;P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8</vt:i4>
      </vt:variant>
      <vt:variant>
        <vt:lpstr>Diapazoni ar nosaukumiem</vt:lpstr>
      </vt:variant>
      <vt:variant>
        <vt:i4>16</vt:i4>
      </vt:variant>
    </vt:vector>
  </HeadingPairs>
  <TitlesOfParts>
    <vt:vector size="24" baseType="lpstr">
      <vt:lpstr>KOPT</vt:lpstr>
      <vt:lpstr>KOPS1</vt:lpstr>
      <vt:lpstr>UKT 1</vt:lpstr>
      <vt:lpstr>VAS 1</vt:lpstr>
      <vt:lpstr>KOPS3</vt:lpstr>
      <vt:lpstr>UKT 3</vt:lpstr>
      <vt:lpstr>KOPS4</vt:lpstr>
      <vt:lpstr>UKT 4</vt:lpstr>
      <vt:lpstr>KOPS1!Drukas_apgabals</vt:lpstr>
      <vt:lpstr>KOPS3!Drukas_apgabals</vt:lpstr>
      <vt:lpstr>KOPS4!Drukas_apgabals</vt:lpstr>
      <vt:lpstr>KOPT!Drukas_apgabals</vt:lpstr>
      <vt:lpstr>'UKT 1'!Drukas_apgabals</vt:lpstr>
      <vt:lpstr>'UKT 3'!Drukas_apgabals</vt:lpstr>
      <vt:lpstr>'UKT 4'!Drukas_apgabals</vt:lpstr>
      <vt:lpstr>'VAS 1'!Drukas_apgabals</vt:lpstr>
      <vt:lpstr>KOPS1!Drukāt_virsrakstus</vt:lpstr>
      <vt:lpstr>KOPS3!Drukāt_virsrakstus</vt:lpstr>
      <vt:lpstr>KOPS4!Drukāt_virsrakstus</vt:lpstr>
      <vt:lpstr>KOPT!Drukāt_virsrakstus</vt:lpstr>
      <vt:lpstr>'UKT 1'!Drukāt_virsrakstus</vt:lpstr>
      <vt:lpstr>'UKT 3'!Drukāt_virsrakstus</vt:lpstr>
      <vt:lpstr>'UKT 4'!Drukāt_virsrakstus</vt:lpstr>
      <vt:lpstr>'VAS 1'!Drukāt_virsrakstus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Dāvis Ģērmanis</cp:lastModifiedBy>
  <cp:lastPrinted>2025-01-15T09:54:38Z</cp:lastPrinted>
  <dcterms:created xsi:type="dcterms:W3CDTF">1999-12-06T13:05:42Z</dcterms:created>
  <dcterms:modified xsi:type="dcterms:W3CDTF">2025-01-15T10:00:24Z</dcterms:modified>
</cp:coreProperties>
</file>