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PersonInfo\IVD\IEPIRKUMI\ATKLATI_KONKURSI\2024\RŪ-2024_263 Centralizētās ūdensapgādes un kanalizācijas sistēmas izbūve Arēnas ielā 1, Rīgā (ZZ)\Nolikums\"/>
    </mc:Choice>
  </mc:AlternateContent>
  <xr:revisionPtr revIDLastSave="0" documentId="8_{F9793E23-6574-4109-A4D2-D51AABF4E0E2}" xr6:coauthVersionLast="47" xr6:coauthVersionMax="47" xr10:uidLastSave="{00000000-0000-0000-0000-000000000000}"/>
  <bookViews>
    <workbookView xWindow="-108" yWindow="-108" windowWidth="23256" windowHeight="12576" tabRatio="654" xr2:uid="{00000000-000D-0000-FFFF-FFFF00000000}"/>
  </bookViews>
  <sheets>
    <sheet name="ŪKT_Arēnas_1" sheetId="59" r:id="rId1"/>
  </sheets>
  <definedNames>
    <definedName name="_xlnm.Print_Area" localSheetId="0">ŪKT_Arēnas_1!$A$1:$Q$48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59" l="1"/>
  <c r="P27" i="59" s="1"/>
  <c r="N18" i="59"/>
  <c r="P18" i="59" s="1"/>
  <c r="O27" i="59" l="1"/>
  <c r="Q27" i="59" s="1"/>
  <c r="O18" i="59"/>
  <c r="Q18" i="59" s="1"/>
  <c r="N14" i="59"/>
  <c r="N15" i="59"/>
  <c r="N17" i="59"/>
  <c r="N19" i="59"/>
  <c r="N22" i="59"/>
  <c r="N25" i="59"/>
  <c r="N26" i="59"/>
  <c r="O26" i="59" s="1"/>
  <c r="Q26" i="59" s="1"/>
  <c r="N10" i="59"/>
  <c r="N11" i="59"/>
  <c r="N12" i="59"/>
  <c r="N9" i="59"/>
  <c r="P26" i="59" l="1"/>
  <c r="P14" i="59" l="1"/>
  <c r="O10" i="59"/>
  <c r="P9" i="59"/>
  <c r="P25" i="59" l="1"/>
  <c r="O25" i="59" l="1"/>
  <c r="Q25" i="59" s="1"/>
  <c r="P22" i="59" l="1"/>
  <c r="O19" i="59"/>
  <c r="Q19" i="59" s="1"/>
  <c r="O15" i="59"/>
  <c r="Q15" i="59" s="1"/>
  <c r="P17" i="59"/>
  <c r="P19" i="59" l="1"/>
  <c r="O22" i="59"/>
  <c r="Q22" i="59" s="1"/>
  <c r="P15" i="59"/>
  <c r="O14" i="59"/>
  <c r="Q14" i="59" s="1"/>
  <c r="O17" i="59"/>
  <c r="Q17" i="59" s="1"/>
  <c r="O12" i="59" l="1"/>
  <c r="Q12" i="59" s="1"/>
  <c r="P12" i="59"/>
  <c r="P11" i="59"/>
  <c r="O11" i="59"/>
  <c r="Q11" i="59" s="1"/>
  <c r="P10" i="59"/>
  <c r="Q10" i="59"/>
  <c r="O9" i="59" l="1"/>
  <c r="Q9" i="59" s="1"/>
</calcChain>
</file>

<file path=xl/sharedStrings.xml><?xml version="1.0" encoding="utf-8"?>
<sst xmlns="http://schemas.openxmlformats.org/spreadsheetml/2006/main" count="102" uniqueCount="70">
  <si>
    <t>KALENDĀRAIS GRAFIKS - DARBA PROGRAMMA</t>
  </si>
  <si>
    <t>Darba posms</t>
  </si>
  <si>
    <t>Provizoriskais apjoms</t>
  </si>
  <si>
    <t>Būvdarbu Sākums (datums)</t>
  </si>
  <si>
    <t>Būvdarbu Beigas (datums)</t>
  </si>
  <si>
    <t>Piesaistītais resurs (brigāde Nr.)</t>
  </si>
  <si>
    <t>Izbūvētais apjoms KOPĀ</t>
  </si>
  <si>
    <t>Atlikums</t>
  </si>
  <si>
    <t>Daudzums</t>
  </si>
  <si>
    <t>%</t>
  </si>
  <si>
    <t>m</t>
  </si>
  <si>
    <t xml:space="preserve"> </t>
  </si>
  <si>
    <t>Pārbaudes (hidraulika, dezinfekcija, sablīvējumsu.c.)</t>
  </si>
  <si>
    <t>obj.</t>
  </si>
  <si>
    <t>KOPĀ</t>
  </si>
  <si>
    <t>Pretendenta vai apakšuzņēmēja nosaukums**</t>
  </si>
  <si>
    <t>Personu skaits brigādē, neskaitot mehānismu operātorus un vadītājus</t>
  </si>
  <si>
    <t>Brigādes Nr.</t>
  </si>
  <si>
    <t>Uzņēmējs Nr.1</t>
  </si>
  <si>
    <t>Uzņēmējs Nr.2</t>
  </si>
  <si>
    <t>Uzņēmējs Nr.3</t>
  </si>
  <si>
    <t>Uzņēmējs Nr….</t>
  </si>
  <si>
    <t>…</t>
  </si>
  <si>
    <t xml:space="preserve">**Pretendentam jāuzrāda būvdarbu izpildē iesaistīto uzņēmēju un brigāžu skaitu atbilstoši saviem ieskatiem  </t>
  </si>
  <si>
    <t>Aizpildīšanas instrukcija</t>
  </si>
  <si>
    <t>Resursus plānot, neatkarīgi no brigādes piederības (Uzņēmēja/Apakšuzņēmēja), nodrošinot:</t>
  </si>
  <si>
    <t>2.1.</t>
  </si>
  <si>
    <t>Vienā brigādē ne mazāk kā 3 būvstrādniekus, neieskaitot tehnikas vienību operatorus / vadītājus.</t>
  </si>
  <si>
    <t xml:space="preserve">Darbu apjomu izpildes kalendāro grafiku noformēt, nodrošinot zemāk norādīto nosacījumu ievērošanu: </t>
  </si>
  <si>
    <t>3.1.</t>
  </si>
  <si>
    <t xml:space="preserve">Kolonnu A Pretendents var papildināt norādot attiecīgos posmus (tvērumus), kuros plānots veikt darbus atbilstoši Pretendenta darbu izpildes redzējumam. </t>
  </si>
  <si>
    <t>3.2.</t>
  </si>
  <si>
    <r>
      <t xml:space="preserve">Datus, kas norādīti kolonnās no </t>
    </r>
    <r>
      <rPr>
        <sz val="10"/>
        <color theme="1"/>
        <rFont val="Times New Roman"/>
        <family val="1"/>
        <charset val="186"/>
      </rPr>
      <t>B</t>
    </r>
    <r>
      <rPr>
        <b/>
        <sz val="10"/>
        <color theme="1"/>
        <rFont val="Times New Roman"/>
        <family val="1"/>
        <charset val="186"/>
      </rPr>
      <t xml:space="preserve"> līdz D Pretendents grozīt, papildināt vai izdzēst nav tiesīgs. Kolonnā D ir norādīts FAKTISKI darbu veikšanai paredzētais dienu skaits (ne periods). </t>
    </r>
  </si>
  <si>
    <t>3.3.</t>
  </si>
  <si>
    <t>Kolonnās E un F norādīt Pretendenta plānoto datumu "dd.mm.gggg", norādot attiecīgo veicamo darbu periodu. F un E kolonnu starpībai nav jāsakrīt ar D kolonnas dienu skaitu</t>
  </si>
  <si>
    <t>3.4.</t>
  </si>
  <si>
    <t>Kolonnā G norādīt (plānoto) resursa nosaukumu, (Brigādes Nr.)</t>
  </si>
  <si>
    <t>3.5.</t>
  </si>
  <si>
    <r>
      <t xml:space="preserve">Attiecīgajos laika grafika mēnešos, kur plānoti attiecīgie darbi, zaļā krāsā jāiekrāso nedēļas, kurās notiks darbi un apjomi metros vai </t>
    </r>
    <r>
      <rPr>
        <b/>
        <sz val="10"/>
        <color rgb="FFFF0000"/>
        <rFont val="Times New Roman"/>
        <family val="1"/>
        <charset val="186"/>
      </rPr>
      <t>kvadrātmetros</t>
    </r>
    <r>
      <rPr>
        <b/>
        <sz val="10"/>
        <color theme="1"/>
        <rFont val="Times New Roman"/>
        <family val="1"/>
        <charset val="186"/>
      </rPr>
      <t>, ja tādi tiks veikti</t>
    </r>
  </si>
  <si>
    <t>3.6.</t>
  </si>
  <si>
    <t>Tabulā norādītās formulas pretendents nav tiesīgs mainīt</t>
  </si>
  <si>
    <t>3.7.</t>
  </si>
  <si>
    <t>Neaizpildīt pelēki iekrāsotos lauciņus</t>
  </si>
  <si>
    <t>Daudzstāvu daudzdzīvokļu dzīvojamās ēkas Arēnas ielā 1, Rīgā, 1.; 2.; 3.; un 4. kārta</t>
  </si>
  <si>
    <t>Ūdens tīklu izbūve</t>
  </si>
  <si>
    <t>1. kārta</t>
  </si>
  <si>
    <t xml:space="preserve">PE caurule  DN225 PE100-RC SDR 17  PN10 ūdensvada izbūve atklātā tranšejā </t>
  </si>
  <si>
    <t>PE caurule  DN110  PE100-RC SDR 17  PN10 ūdensvada izbūve atklātā tranšejā</t>
  </si>
  <si>
    <t>PE caurule  DN75 PE100-RC SDR 17  PN10 ūdensvada izbūve atklātā tranšejā</t>
  </si>
  <si>
    <t>PE caurule  DN32 PE100-RC SDR 17  PN10 ūdensvada izbūve atklātā tranšejā</t>
  </si>
  <si>
    <t>Pašteces kanalizācijas tīklu izbūve</t>
  </si>
  <si>
    <t>PP caurule DN200 SN8 izbūve atklātā tranšejā</t>
  </si>
  <si>
    <t xml:space="preserve">PP caurule DN50 SN8 izbūve atklātā tranšejā </t>
  </si>
  <si>
    <t>Spiedkanalizācijas tīklu izbūve</t>
  </si>
  <si>
    <t>PE spiedkanalizācijas caurule  OD90 PE100-RC SDR 17  PN10 izbūve atklātā tranšejā</t>
  </si>
  <si>
    <t>3.Kārta</t>
  </si>
  <si>
    <t>4.Kārta</t>
  </si>
  <si>
    <t xml:space="preserve">PP caurule DN200 SN8 izbūve atklātā tranšejā </t>
  </si>
  <si>
    <t xml:space="preserve">J. Dikmaņa iela un Skanstes iela - PE spiedkanalizācijas caurule  OD160 PE100-RC SDR 17  PN10 izbūve atklātā tranšejā </t>
  </si>
  <si>
    <t xml:space="preserve">Ēku būvobjekta teritorijā - PE spiedkanalizācijas caurule  OD160 PE100-RC SDR 17  PN10 izbūve atklātā tranšejā un Jauna rūpnieciski ražota kanalizācijas sūkņu stacija 1 gb </t>
  </si>
  <si>
    <t>01.07.2025.</t>
  </si>
  <si>
    <t>Ielu segumu atjaunošana</t>
  </si>
  <si>
    <t>aprīlis</t>
  </si>
  <si>
    <t>maijs</t>
  </si>
  <si>
    <t>jūnijs</t>
  </si>
  <si>
    <t>jūlijs</t>
  </si>
  <si>
    <t>augusts</t>
  </si>
  <si>
    <t>Maksimāli pieļaujamais faktiskais darbu izpildes ilgums dienās</t>
  </si>
  <si>
    <t>septembris</t>
  </si>
  <si>
    <t>01.04.2025.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</si>
</sst>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_);_(* \(#,##0.0\);_(* &quot;-&quot;??_);_(@_)"/>
    <numFmt numFmtId="165" formatCode="0.00_ ;\-0.00\ "/>
    <numFmt numFmtId="166" formatCode="_-* #,##0\ _€_-;\-* #,##0\ _€_-;_-* &quot;-&quot;??\ _€_-;_-@_-"/>
  </numFmts>
  <fonts count="9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3" fontId="3" fillId="0" borderId="0" applyFont="0" applyFill="0" applyBorder="0" applyAlignment="0" applyProtection="0"/>
  </cellStyleXfs>
  <cellXfs count="13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6" fillId="4" borderId="9" xfId="0" applyFont="1" applyFill="1" applyBorder="1"/>
    <xf numFmtId="0" fontId="6" fillId="4" borderId="2" xfId="0" applyFont="1" applyFill="1" applyBorder="1" applyAlignment="1">
      <alignment horizontal="center"/>
    </xf>
    <xf numFmtId="14" fontId="5" fillId="4" borderId="1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0" borderId="9" xfId="0" applyFont="1" applyBorder="1"/>
    <xf numFmtId="0" fontId="5" fillId="0" borderId="2" xfId="0" applyFont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10" fontId="5" fillId="0" borderId="10" xfId="0" applyNumberFormat="1" applyFont="1" applyBorder="1" applyAlignment="1">
      <alignment horizontal="center"/>
    </xf>
    <xf numFmtId="166" fontId="5" fillId="4" borderId="1" xfId="0" applyNumberFormat="1" applyFont="1" applyFill="1" applyBorder="1" applyAlignment="1">
      <alignment horizontal="center"/>
    </xf>
    <xf numFmtId="14" fontId="5" fillId="0" borderId="15" xfId="0" applyNumberFormat="1" applyFont="1" applyBorder="1" applyAlignment="1">
      <alignment horizontal="center"/>
    </xf>
    <xf numFmtId="0" fontId="5" fillId="3" borderId="22" xfId="0" applyFont="1" applyFill="1" applyBorder="1"/>
    <xf numFmtId="0" fontId="5" fillId="3" borderId="25" xfId="0" applyFont="1" applyFill="1" applyBorder="1"/>
    <xf numFmtId="0" fontId="5" fillId="3" borderId="23" xfId="0" applyFont="1" applyFill="1" applyBorder="1" applyAlignment="1">
      <alignment horizontal="center"/>
    </xf>
    <xf numFmtId="166" fontId="5" fillId="3" borderId="21" xfId="0" applyNumberFormat="1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43" fontId="5" fillId="0" borderId="0" xfId="3" applyFont="1" applyFill="1" applyAlignment="1">
      <alignment horizontal="center" vertical="center"/>
    </xf>
    <xf numFmtId="43" fontId="6" fillId="2" borderId="0" xfId="3" applyFont="1" applyFill="1" applyAlignment="1">
      <alignment horizontal="center" vertical="center"/>
    </xf>
    <xf numFmtId="43" fontId="6" fillId="0" borderId="0" xfId="3" applyFont="1" applyFill="1" applyAlignment="1">
      <alignment horizontal="center" vertical="center"/>
    </xf>
    <xf numFmtId="164" fontId="6" fillId="2" borderId="0" xfId="3" applyNumberFormat="1" applyFont="1" applyFill="1" applyAlignment="1">
      <alignment horizontal="right" vertical="center"/>
    </xf>
    <xf numFmtId="43" fontId="6" fillId="0" borderId="0" xfId="3" applyFont="1" applyFill="1" applyAlignment="1">
      <alignment horizontal="left" vertical="center"/>
    </xf>
    <xf numFmtId="14" fontId="5" fillId="2" borderId="15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14" fontId="5" fillId="4" borderId="15" xfId="0" applyNumberFormat="1" applyFont="1" applyFill="1" applyBorder="1" applyAlignment="1">
      <alignment horizontal="center"/>
    </xf>
    <xf numFmtId="0" fontId="6" fillId="4" borderId="38" xfId="0" applyFont="1" applyFill="1" applyBorder="1"/>
    <xf numFmtId="0" fontId="6" fillId="4" borderId="1" xfId="0" applyFont="1" applyFill="1" applyBorder="1" applyAlignment="1">
      <alignment horizontal="center"/>
    </xf>
    <xf numFmtId="166" fontId="5" fillId="4" borderId="9" xfId="0" applyNumberFormat="1" applyFont="1" applyFill="1" applyBorder="1" applyAlignment="1">
      <alignment horizontal="center"/>
    </xf>
    <xf numFmtId="0" fontId="6" fillId="0" borderId="23" xfId="0" applyFont="1" applyBorder="1" applyAlignment="1">
      <alignment horizontal="center" vertical="center" wrapText="1"/>
    </xf>
    <xf numFmtId="14" fontId="6" fillId="3" borderId="28" xfId="0" applyNumberFormat="1" applyFont="1" applyFill="1" applyBorder="1" applyAlignment="1">
      <alignment horizontal="center" vertical="center"/>
    </xf>
    <xf numFmtId="14" fontId="5" fillId="4" borderId="3" xfId="0" applyNumberFormat="1" applyFont="1" applyFill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166" fontId="5" fillId="3" borderId="39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166" fontId="5" fillId="2" borderId="9" xfId="0" applyNumberFormat="1" applyFont="1" applyFill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3" borderId="17" xfId="0" applyFont="1" applyFill="1" applyBorder="1" applyAlignment="1">
      <alignment wrapText="1"/>
    </xf>
    <xf numFmtId="0" fontId="6" fillId="3" borderId="7" xfId="0" applyFont="1" applyFill="1" applyBorder="1" applyAlignment="1">
      <alignment wrapText="1"/>
    </xf>
    <xf numFmtId="0" fontId="5" fillId="0" borderId="9" xfId="0" applyFont="1" applyBorder="1" applyAlignment="1">
      <alignment wrapText="1"/>
    </xf>
    <xf numFmtId="14" fontId="5" fillId="0" borderId="45" xfId="0" applyNumberFormat="1" applyFont="1" applyBorder="1" applyAlignment="1">
      <alignment horizontal="center"/>
    </xf>
    <xf numFmtId="14" fontId="5" fillId="0" borderId="27" xfId="0" applyNumberFormat="1" applyFont="1" applyBorder="1" applyAlignment="1">
      <alignment horizontal="center"/>
    </xf>
    <xf numFmtId="14" fontId="5" fillId="0" borderId="40" xfId="0" applyNumberFormat="1" applyFont="1" applyBorder="1" applyAlignment="1">
      <alignment horizontal="center"/>
    </xf>
    <xf numFmtId="0" fontId="6" fillId="0" borderId="35" xfId="0" applyFont="1" applyBorder="1"/>
    <xf numFmtId="0" fontId="5" fillId="0" borderId="39" xfId="0" applyFont="1" applyBorder="1" applyAlignment="1">
      <alignment horizontal="center"/>
    </xf>
    <xf numFmtId="166" fontId="5" fillId="2" borderId="35" xfId="0" applyNumberFormat="1" applyFont="1" applyFill="1" applyBorder="1" applyAlignment="1">
      <alignment horizontal="center"/>
    </xf>
    <xf numFmtId="166" fontId="5" fillId="2" borderId="27" xfId="0" applyNumberFormat="1" applyFont="1" applyFill="1" applyBorder="1" applyAlignment="1">
      <alignment horizontal="center"/>
    </xf>
    <xf numFmtId="0" fontId="6" fillId="0" borderId="9" xfId="0" applyFont="1" applyBorder="1"/>
    <xf numFmtId="14" fontId="5" fillId="0" borderId="1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5" fillId="0" borderId="44" xfId="0" applyFont="1" applyBorder="1" applyAlignment="1">
      <alignment horizontal="center"/>
    </xf>
    <xf numFmtId="49" fontId="7" fillId="5" borderId="9" xfId="0" applyNumberFormat="1" applyFont="1" applyFill="1" applyBorder="1" applyAlignment="1">
      <alignment horizontal="left" vertical="center" wrapText="1"/>
    </xf>
    <xf numFmtId="0" fontId="5" fillId="0" borderId="43" xfId="0" applyFont="1" applyBorder="1" applyAlignment="1">
      <alignment horizontal="center"/>
    </xf>
    <xf numFmtId="166" fontId="5" fillId="0" borderId="9" xfId="0" applyNumberFormat="1" applyFont="1" applyBorder="1" applyAlignment="1">
      <alignment horizontal="center"/>
    </xf>
    <xf numFmtId="166" fontId="5" fillId="0" borderId="35" xfId="0" applyNumberFormat="1" applyFont="1" applyBorder="1" applyAlignment="1">
      <alignment horizontal="center"/>
    </xf>
    <xf numFmtId="10" fontId="5" fillId="0" borderId="36" xfId="0" applyNumberFormat="1" applyFont="1" applyBorder="1" applyAlignment="1">
      <alignment horizontal="center"/>
    </xf>
    <xf numFmtId="165" fontId="5" fillId="0" borderId="35" xfId="0" applyNumberFormat="1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2" borderId="49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/>
    </xf>
    <xf numFmtId="166" fontId="5" fillId="4" borderId="10" xfId="0" applyNumberFormat="1" applyFont="1" applyFill="1" applyBorder="1" applyAlignment="1">
      <alignment horizontal="center"/>
    </xf>
    <xf numFmtId="166" fontId="5" fillId="2" borderId="10" xfId="0" applyNumberFormat="1" applyFont="1" applyFill="1" applyBorder="1" applyAlignment="1">
      <alignment horizontal="center"/>
    </xf>
    <xf numFmtId="166" fontId="5" fillId="2" borderId="36" xfId="0" applyNumberFormat="1" applyFont="1" applyFill="1" applyBorder="1" applyAlignment="1">
      <alignment horizontal="center"/>
    </xf>
    <xf numFmtId="166" fontId="5" fillId="3" borderId="35" xfId="0" applyNumberFormat="1" applyFont="1" applyFill="1" applyBorder="1" applyAlignment="1">
      <alignment horizontal="center"/>
    </xf>
    <xf numFmtId="166" fontId="5" fillId="3" borderId="43" xfId="0" applyNumberFormat="1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center" wrapText="1"/>
    </xf>
    <xf numFmtId="0" fontId="6" fillId="3" borderId="48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3" borderId="47" xfId="0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6" fillId="0" borderId="3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3" fontId="6" fillId="2" borderId="4" xfId="3" applyFont="1" applyFill="1" applyBorder="1" applyAlignment="1">
      <alignment horizontal="center" vertical="center"/>
    </xf>
    <xf numFmtId="43" fontId="6" fillId="2" borderId="6" xfId="3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</cellXfs>
  <cellStyles count="4">
    <cellStyle name="Komats" xfId="3" builtinId="3"/>
    <cellStyle name="Normal 2" xfId="2" xr:uid="{DEE54857-AE4A-4757-8A58-90CF5D8FA9A4}"/>
    <cellStyle name="Parasts" xfId="0" builtinId="0"/>
    <cellStyle name="Parasts 2" xfId="1" xr:uid="{3B10EF21-CDC0-477C-B051-94ECACABCFE7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C5041-A13B-4C72-A508-0D3E8284EC4B}">
  <sheetPr>
    <pageSetUpPr fitToPage="1"/>
  </sheetPr>
  <dimension ref="A1:Q49"/>
  <sheetViews>
    <sheetView tabSelected="1" view="pageBreakPreview" zoomScaleNormal="100" zoomScaleSheetLayoutView="100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F9" sqref="F9"/>
    </sheetView>
  </sheetViews>
  <sheetFormatPr defaultRowHeight="14.4" x14ac:dyDescent="0.3"/>
  <cols>
    <col min="1" max="1" width="59.88671875" style="1" customWidth="1"/>
    <col min="2" max="2" width="6.5546875" style="2" customWidth="1"/>
    <col min="3" max="3" width="11.6640625" style="2" customWidth="1"/>
    <col min="4" max="4" width="12.5546875" style="3" customWidth="1"/>
    <col min="5" max="5" width="12.6640625" style="1" customWidth="1"/>
    <col min="6" max="6" width="10.88671875" style="1" customWidth="1"/>
    <col min="7" max="7" width="10.44140625" style="1" customWidth="1"/>
    <col min="8" max="13" width="10.6640625" style="2" customWidth="1"/>
    <col min="14" max="15" width="9.33203125" style="2" customWidth="1"/>
    <col min="16" max="16" width="11.109375" style="2" customWidth="1"/>
    <col min="17" max="17" width="10" style="2" customWidth="1"/>
  </cols>
  <sheetData>
    <row r="1" spans="1:17" ht="17.399999999999999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</row>
    <row r="2" spans="1:17" ht="15" thickBot="1" x14ac:dyDescent="0.35"/>
    <row r="3" spans="1:17" ht="29.25" customHeight="1" x14ac:dyDescent="0.3">
      <c r="A3" s="110" t="s">
        <v>1</v>
      </c>
      <c r="B3" s="112" t="s">
        <v>2</v>
      </c>
      <c r="C3" s="113"/>
      <c r="D3" s="116" t="s">
        <v>67</v>
      </c>
      <c r="E3" s="118" t="s">
        <v>3</v>
      </c>
      <c r="F3" s="118" t="s">
        <v>4</v>
      </c>
      <c r="G3" s="120" t="s">
        <v>5</v>
      </c>
      <c r="H3" s="122"/>
      <c r="I3" s="123"/>
      <c r="J3" s="123"/>
      <c r="K3" s="123"/>
      <c r="L3" s="123"/>
      <c r="M3" s="124"/>
      <c r="N3" s="125" t="s">
        <v>6</v>
      </c>
      <c r="O3" s="126"/>
      <c r="P3" s="127" t="s">
        <v>7</v>
      </c>
      <c r="Q3" s="128"/>
    </row>
    <row r="4" spans="1:17" ht="45" customHeight="1" thickBot="1" x14ac:dyDescent="0.35">
      <c r="A4" s="111"/>
      <c r="B4" s="114"/>
      <c r="C4" s="115"/>
      <c r="D4" s="117"/>
      <c r="E4" s="119"/>
      <c r="F4" s="119"/>
      <c r="G4" s="121"/>
      <c r="H4" s="57" t="s">
        <v>62</v>
      </c>
      <c r="I4" s="58" t="s">
        <v>63</v>
      </c>
      <c r="J4" s="58" t="s">
        <v>64</v>
      </c>
      <c r="K4" s="58" t="s">
        <v>65</v>
      </c>
      <c r="L4" s="86" t="s">
        <v>66</v>
      </c>
      <c r="M4" s="86" t="s">
        <v>68</v>
      </c>
      <c r="N4" s="131" t="s">
        <v>8</v>
      </c>
      <c r="O4" s="129" t="s">
        <v>9</v>
      </c>
      <c r="P4" s="131" t="s">
        <v>8</v>
      </c>
      <c r="Q4" s="129" t="s">
        <v>9</v>
      </c>
    </row>
    <row r="5" spans="1:17" ht="15" thickBot="1" x14ac:dyDescent="0.35">
      <c r="A5" s="5"/>
      <c r="B5" s="6"/>
      <c r="C5" s="75"/>
      <c r="D5" s="73"/>
      <c r="E5" s="4"/>
      <c r="F5" s="4"/>
      <c r="G5" s="49"/>
      <c r="H5" s="59">
        <v>2</v>
      </c>
      <c r="I5" s="60">
        <v>3</v>
      </c>
      <c r="J5" s="60">
        <v>4</v>
      </c>
      <c r="K5" s="60">
        <v>5</v>
      </c>
      <c r="L5" s="60">
        <v>6</v>
      </c>
      <c r="M5" s="87">
        <v>7</v>
      </c>
      <c r="N5" s="132"/>
      <c r="O5" s="130"/>
      <c r="P5" s="132"/>
      <c r="Q5" s="130"/>
    </row>
    <row r="6" spans="1:17" ht="26.25" customHeight="1" x14ac:dyDescent="0.3">
      <c r="A6" s="94" t="s">
        <v>43</v>
      </c>
      <c r="B6" s="95"/>
      <c r="C6" s="96"/>
      <c r="D6" s="61"/>
      <c r="E6" s="62"/>
      <c r="F6" s="7"/>
      <c r="G6" s="50"/>
      <c r="H6" s="55"/>
      <c r="I6" s="54"/>
      <c r="J6" s="54"/>
      <c r="K6" s="54"/>
      <c r="L6" s="54"/>
      <c r="M6" s="88"/>
      <c r="N6" s="8"/>
      <c r="O6" s="9"/>
      <c r="P6" s="8"/>
      <c r="Q6" s="9"/>
    </row>
    <row r="7" spans="1:17" x14ac:dyDescent="0.3">
      <c r="A7" s="46" t="s">
        <v>45</v>
      </c>
      <c r="B7" s="47"/>
      <c r="C7" s="76"/>
      <c r="D7" s="97">
        <v>180</v>
      </c>
      <c r="E7" s="45"/>
      <c r="F7" s="45"/>
      <c r="G7" s="51"/>
      <c r="H7" s="48"/>
      <c r="I7" s="20"/>
      <c r="J7" s="20"/>
      <c r="K7" s="20"/>
      <c r="L7" s="20"/>
      <c r="M7" s="89"/>
      <c r="N7" s="48"/>
      <c r="O7" s="14"/>
      <c r="P7" s="13"/>
      <c r="Q7" s="14"/>
    </row>
    <row r="8" spans="1:17" x14ac:dyDescent="0.3">
      <c r="A8" s="10" t="s">
        <v>44</v>
      </c>
      <c r="B8" s="11" t="s">
        <v>11</v>
      </c>
      <c r="C8" s="77" t="s">
        <v>11</v>
      </c>
      <c r="D8" s="98"/>
      <c r="E8" s="12"/>
      <c r="F8" s="12"/>
      <c r="G8" s="51"/>
      <c r="H8" s="48"/>
      <c r="I8" s="20"/>
      <c r="J8" s="20"/>
      <c r="K8" s="20"/>
      <c r="L8" s="20"/>
      <c r="M8" s="89"/>
      <c r="N8" s="13"/>
      <c r="O8" s="14"/>
      <c r="P8" s="13"/>
      <c r="Q8" s="14"/>
    </row>
    <row r="9" spans="1:17" x14ac:dyDescent="0.3">
      <c r="A9" s="15" t="s">
        <v>46</v>
      </c>
      <c r="B9" s="16" t="s">
        <v>10</v>
      </c>
      <c r="C9" s="78">
        <v>187</v>
      </c>
      <c r="D9" s="98"/>
      <c r="E9" s="21">
        <v>45748</v>
      </c>
      <c r="F9" s="39">
        <v>45866</v>
      </c>
      <c r="G9" s="52"/>
      <c r="H9" s="56"/>
      <c r="I9" s="17"/>
      <c r="J9" s="17"/>
      <c r="K9" s="17"/>
      <c r="L9" s="17"/>
      <c r="M9" s="90"/>
      <c r="N9" s="81">
        <f>SUM(H9:M9)</f>
        <v>0</v>
      </c>
      <c r="O9" s="19">
        <f>ROUND(N9/C9,2)</f>
        <v>0</v>
      </c>
      <c r="P9" s="18">
        <f>C9-N9</f>
        <v>187</v>
      </c>
      <c r="Q9" s="19">
        <f t="shared" ref="Q9:Q12" si="0">1-O9</f>
        <v>1</v>
      </c>
    </row>
    <row r="10" spans="1:17" x14ac:dyDescent="0.3">
      <c r="A10" s="15" t="s">
        <v>47</v>
      </c>
      <c r="B10" s="16" t="s">
        <v>10</v>
      </c>
      <c r="C10" s="78">
        <v>2</v>
      </c>
      <c r="D10" s="98"/>
      <c r="E10" s="21">
        <v>45748</v>
      </c>
      <c r="F10" s="39">
        <v>45866</v>
      </c>
      <c r="G10" s="52"/>
      <c r="H10" s="56"/>
      <c r="I10" s="17"/>
      <c r="J10" s="17"/>
      <c r="K10" s="17"/>
      <c r="L10" s="17"/>
      <c r="M10" s="90"/>
      <c r="N10" s="81">
        <f>SUM(H10:M10)</f>
        <v>0</v>
      </c>
      <c r="O10" s="19">
        <f>ROUND(N10/C10,2)</f>
        <v>0</v>
      </c>
      <c r="P10" s="18">
        <f>C10-N10</f>
        <v>2</v>
      </c>
      <c r="Q10" s="19">
        <f t="shared" si="0"/>
        <v>1</v>
      </c>
    </row>
    <row r="11" spans="1:17" x14ac:dyDescent="0.3">
      <c r="A11" s="15" t="s">
        <v>48</v>
      </c>
      <c r="B11" s="16" t="s">
        <v>10</v>
      </c>
      <c r="C11" s="78">
        <v>42</v>
      </c>
      <c r="D11" s="98"/>
      <c r="E11" s="21">
        <v>45748</v>
      </c>
      <c r="F11" s="39">
        <v>45866</v>
      </c>
      <c r="G11" s="52"/>
      <c r="H11" s="56"/>
      <c r="I11" s="17"/>
      <c r="J11" s="17"/>
      <c r="K11" s="17"/>
      <c r="L11" s="17"/>
      <c r="M11" s="90"/>
      <c r="N11" s="81">
        <f>SUM(H11:M11)</f>
        <v>0</v>
      </c>
      <c r="O11" s="19">
        <f>ROUND(N11/C11,2)</f>
        <v>0</v>
      </c>
      <c r="P11" s="18">
        <f>C11-N11</f>
        <v>42</v>
      </c>
      <c r="Q11" s="19">
        <f t="shared" si="0"/>
        <v>1</v>
      </c>
    </row>
    <row r="12" spans="1:17" x14ac:dyDescent="0.3">
      <c r="A12" s="15" t="s">
        <v>49</v>
      </c>
      <c r="B12" s="16" t="s">
        <v>10</v>
      </c>
      <c r="C12" s="78">
        <v>8</v>
      </c>
      <c r="D12" s="98"/>
      <c r="E12" s="21">
        <v>45748</v>
      </c>
      <c r="F12" s="39">
        <v>45866</v>
      </c>
      <c r="G12" s="52"/>
      <c r="H12" s="56"/>
      <c r="I12" s="17"/>
      <c r="J12" s="17"/>
      <c r="K12" s="17"/>
      <c r="L12" s="17"/>
      <c r="M12" s="90"/>
      <c r="N12" s="81">
        <f>SUM(H12:M12)</f>
        <v>0</v>
      </c>
      <c r="O12" s="19">
        <f>ROUND(N12/C12,2)</f>
        <v>0</v>
      </c>
      <c r="P12" s="18">
        <f>C12-N12</f>
        <v>8</v>
      </c>
      <c r="Q12" s="19">
        <f t="shared" si="0"/>
        <v>1</v>
      </c>
    </row>
    <row r="13" spans="1:17" x14ac:dyDescent="0.3">
      <c r="A13" s="10" t="s">
        <v>50</v>
      </c>
      <c r="B13" s="11" t="s">
        <v>11</v>
      </c>
      <c r="C13" s="77" t="s">
        <v>11</v>
      </c>
      <c r="D13" s="98"/>
      <c r="E13" s="12"/>
      <c r="F13" s="12"/>
      <c r="G13" s="51"/>
      <c r="H13" s="48"/>
      <c r="I13" s="20"/>
      <c r="J13" s="20"/>
      <c r="K13" s="20"/>
      <c r="L13" s="20"/>
      <c r="M13" s="89"/>
      <c r="N13" s="13"/>
      <c r="O13" s="14"/>
      <c r="P13" s="13"/>
      <c r="Q13" s="14"/>
    </row>
    <row r="14" spans="1:17" x14ac:dyDescent="0.3">
      <c r="A14" s="15" t="s">
        <v>51</v>
      </c>
      <c r="B14" s="16" t="s">
        <v>10</v>
      </c>
      <c r="C14" s="78">
        <v>170</v>
      </c>
      <c r="D14" s="98"/>
      <c r="E14" s="21" t="s">
        <v>60</v>
      </c>
      <c r="F14" s="39">
        <v>45870</v>
      </c>
      <c r="G14" s="52"/>
      <c r="H14" s="56"/>
      <c r="I14" s="17"/>
      <c r="J14" s="17"/>
      <c r="K14" s="17"/>
      <c r="L14" s="17"/>
      <c r="M14" s="90"/>
      <c r="N14" s="81">
        <f>SUM(H14:M14)</f>
        <v>0</v>
      </c>
      <c r="O14" s="19">
        <f>ROUND(N14/C14,2)</f>
        <v>0</v>
      </c>
      <c r="P14" s="18">
        <f>C14-N14</f>
        <v>170</v>
      </c>
      <c r="Q14" s="19">
        <f t="shared" ref="Q14:Q19" si="1">1-O14</f>
        <v>1</v>
      </c>
    </row>
    <row r="15" spans="1:17" x14ac:dyDescent="0.3">
      <c r="A15" s="15" t="s">
        <v>52</v>
      </c>
      <c r="B15" s="16" t="s">
        <v>10</v>
      </c>
      <c r="C15" s="78">
        <v>6</v>
      </c>
      <c r="D15" s="98"/>
      <c r="E15" s="21" t="s">
        <v>60</v>
      </c>
      <c r="F15" s="39">
        <v>45870</v>
      </c>
      <c r="G15" s="52"/>
      <c r="H15" s="56"/>
      <c r="I15" s="17"/>
      <c r="J15" s="17"/>
      <c r="K15" s="17"/>
      <c r="L15" s="17"/>
      <c r="M15" s="90"/>
      <c r="N15" s="81">
        <f>SUM(H15:M15)</f>
        <v>0</v>
      </c>
      <c r="O15" s="19">
        <f>ROUND(N15/C15,2)</f>
        <v>0</v>
      </c>
      <c r="P15" s="18">
        <f>C15-N15</f>
        <v>6</v>
      </c>
      <c r="Q15" s="19">
        <f t="shared" si="1"/>
        <v>1</v>
      </c>
    </row>
    <row r="16" spans="1:17" x14ac:dyDescent="0.3">
      <c r="A16" s="10" t="s">
        <v>53</v>
      </c>
      <c r="B16" s="11" t="s">
        <v>11</v>
      </c>
      <c r="C16" s="77" t="s">
        <v>11</v>
      </c>
      <c r="D16" s="98"/>
      <c r="E16" s="12"/>
      <c r="F16" s="12"/>
      <c r="G16" s="51"/>
      <c r="H16" s="48"/>
      <c r="I16" s="20"/>
      <c r="J16" s="20"/>
      <c r="K16" s="20"/>
      <c r="L16" s="20"/>
      <c r="M16" s="89"/>
      <c r="N16" s="13"/>
      <c r="O16" s="14"/>
      <c r="P16" s="13"/>
      <c r="Q16" s="14"/>
    </row>
    <row r="17" spans="1:17" ht="27" x14ac:dyDescent="0.3">
      <c r="A17" s="63" t="s">
        <v>58</v>
      </c>
      <c r="B17" s="16" t="s">
        <v>10</v>
      </c>
      <c r="C17" s="78">
        <v>385</v>
      </c>
      <c r="D17" s="98"/>
      <c r="E17" s="21">
        <v>45748</v>
      </c>
      <c r="F17" s="39">
        <v>45898</v>
      </c>
      <c r="G17" s="52"/>
      <c r="H17" s="56"/>
      <c r="I17" s="17"/>
      <c r="J17" s="17"/>
      <c r="K17" s="17"/>
      <c r="L17" s="17"/>
      <c r="M17" s="90"/>
      <c r="N17" s="81">
        <f>SUM(H17:M17)</f>
        <v>0</v>
      </c>
      <c r="O17" s="19">
        <f>ROUND(N17/C17,2)</f>
        <v>0</v>
      </c>
      <c r="P17" s="18">
        <f>C17-N17</f>
        <v>385</v>
      </c>
      <c r="Q17" s="19">
        <f t="shared" si="1"/>
        <v>1</v>
      </c>
    </row>
    <row r="18" spans="1:17" ht="40.200000000000003" x14ac:dyDescent="0.3">
      <c r="A18" s="63" t="s">
        <v>59</v>
      </c>
      <c r="B18" s="16" t="s">
        <v>10</v>
      </c>
      <c r="C18" s="78">
        <v>78</v>
      </c>
      <c r="D18" s="98"/>
      <c r="E18" s="21">
        <v>45839</v>
      </c>
      <c r="F18" s="39">
        <v>45870</v>
      </c>
      <c r="G18" s="52"/>
      <c r="H18" s="56"/>
      <c r="I18" s="17"/>
      <c r="J18" s="17"/>
      <c r="K18" s="17"/>
      <c r="L18" s="17"/>
      <c r="M18" s="90"/>
      <c r="N18" s="81">
        <f>SUM(H18:M18)</f>
        <v>0</v>
      </c>
      <c r="O18" s="19">
        <f>ROUND(N18/C18,2)</f>
        <v>0</v>
      </c>
      <c r="P18" s="18">
        <f>C18-N18</f>
        <v>78</v>
      </c>
      <c r="Q18" s="19">
        <f t="shared" ref="Q18" si="2">1-O18</f>
        <v>1</v>
      </c>
    </row>
    <row r="19" spans="1:17" x14ac:dyDescent="0.3">
      <c r="A19" s="15" t="s">
        <v>54</v>
      </c>
      <c r="B19" s="16" t="s">
        <v>10</v>
      </c>
      <c r="C19" s="78">
        <v>10</v>
      </c>
      <c r="D19" s="98"/>
      <c r="E19" s="21">
        <v>45839</v>
      </c>
      <c r="F19" s="39">
        <v>45860</v>
      </c>
      <c r="G19" s="52"/>
      <c r="H19" s="56"/>
      <c r="I19" s="17"/>
      <c r="J19" s="17"/>
      <c r="K19" s="17"/>
      <c r="L19" s="17"/>
      <c r="M19" s="90"/>
      <c r="N19" s="81">
        <f>SUM(H19:M19)</f>
        <v>0</v>
      </c>
      <c r="O19" s="19">
        <f>ROUND(N19/C19,2)</f>
        <v>0</v>
      </c>
      <c r="P19" s="18">
        <f>C19-N19</f>
        <v>10</v>
      </c>
      <c r="Q19" s="19">
        <f t="shared" si="1"/>
        <v>1</v>
      </c>
    </row>
    <row r="20" spans="1:17" x14ac:dyDescent="0.3">
      <c r="A20" s="10" t="s">
        <v>55</v>
      </c>
      <c r="B20" s="11" t="s">
        <v>11</v>
      </c>
      <c r="C20" s="77" t="s">
        <v>11</v>
      </c>
      <c r="D20" s="98"/>
      <c r="E20" s="12"/>
      <c r="F20" s="12"/>
      <c r="G20" s="51"/>
      <c r="H20" s="48"/>
      <c r="I20" s="20"/>
      <c r="J20" s="20"/>
      <c r="K20" s="20"/>
      <c r="L20" s="20"/>
      <c r="M20" s="89"/>
      <c r="N20" s="13"/>
      <c r="O20" s="14"/>
      <c r="P20" s="13"/>
      <c r="Q20" s="14"/>
    </row>
    <row r="21" spans="1:17" x14ac:dyDescent="0.3">
      <c r="A21" s="10" t="s">
        <v>50</v>
      </c>
      <c r="B21" s="11" t="s">
        <v>11</v>
      </c>
      <c r="C21" s="77" t="s">
        <v>11</v>
      </c>
      <c r="D21" s="98"/>
      <c r="E21" s="12"/>
      <c r="F21" s="12"/>
      <c r="G21" s="51"/>
      <c r="H21" s="48"/>
      <c r="I21" s="20"/>
      <c r="J21" s="20"/>
      <c r="K21" s="20"/>
      <c r="L21" s="20"/>
      <c r="M21" s="89"/>
      <c r="N21" s="13"/>
      <c r="O21" s="14"/>
      <c r="P21" s="13"/>
      <c r="Q21" s="14"/>
    </row>
    <row r="22" spans="1:17" ht="12.75" customHeight="1" x14ac:dyDescent="0.3">
      <c r="A22" s="15" t="s">
        <v>51</v>
      </c>
      <c r="B22" s="16" t="s">
        <v>10</v>
      </c>
      <c r="C22" s="78">
        <v>30</v>
      </c>
      <c r="D22" s="98"/>
      <c r="E22" s="21" t="s">
        <v>60</v>
      </c>
      <c r="F22" s="39">
        <v>45870</v>
      </c>
      <c r="G22" s="52"/>
      <c r="H22" s="56"/>
      <c r="I22" s="17"/>
      <c r="J22" s="17"/>
      <c r="K22" s="17"/>
      <c r="L22" s="17"/>
      <c r="M22" s="90"/>
      <c r="N22" s="81">
        <f>SUM(H22:M22)</f>
        <v>0</v>
      </c>
      <c r="O22" s="19">
        <f>ROUND(N22/C22,2)</f>
        <v>0</v>
      </c>
      <c r="P22" s="18">
        <f>C22-N22</f>
        <v>30</v>
      </c>
      <c r="Q22" s="19">
        <f t="shared" ref="Q22" si="3">1-O22</f>
        <v>1</v>
      </c>
    </row>
    <row r="23" spans="1:17" x14ac:dyDescent="0.3">
      <c r="A23" s="10" t="s">
        <v>56</v>
      </c>
      <c r="B23" s="11" t="s">
        <v>11</v>
      </c>
      <c r="C23" s="77" t="s">
        <v>11</v>
      </c>
      <c r="D23" s="98"/>
      <c r="E23" s="12"/>
      <c r="F23" s="12"/>
      <c r="G23" s="51"/>
      <c r="H23" s="48"/>
      <c r="I23" s="20"/>
      <c r="J23" s="20"/>
      <c r="K23" s="20"/>
      <c r="L23" s="20"/>
      <c r="M23" s="89"/>
      <c r="N23" s="13"/>
      <c r="O23" s="14"/>
      <c r="P23" s="13"/>
      <c r="Q23" s="14"/>
    </row>
    <row r="24" spans="1:17" x14ac:dyDescent="0.3">
      <c r="A24" s="10" t="s">
        <v>50</v>
      </c>
      <c r="B24" s="11" t="s">
        <v>11</v>
      </c>
      <c r="C24" s="77" t="s">
        <v>11</v>
      </c>
      <c r="D24" s="98"/>
      <c r="E24" s="12"/>
      <c r="F24" s="12"/>
      <c r="G24" s="51"/>
      <c r="H24" s="48"/>
      <c r="I24" s="20"/>
      <c r="J24" s="20"/>
      <c r="K24" s="20"/>
      <c r="L24" s="20"/>
      <c r="M24" s="89"/>
      <c r="N24" s="13"/>
      <c r="O24" s="14"/>
      <c r="P24" s="13"/>
      <c r="Q24" s="14"/>
    </row>
    <row r="25" spans="1:17" x14ac:dyDescent="0.3">
      <c r="A25" s="79" t="s">
        <v>57</v>
      </c>
      <c r="B25" s="16" t="s">
        <v>10</v>
      </c>
      <c r="C25" s="78">
        <v>25</v>
      </c>
      <c r="D25" s="98"/>
      <c r="E25" s="21" t="s">
        <v>60</v>
      </c>
      <c r="F25" s="39">
        <v>45870</v>
      </c>
      <c r="G25" s="52"/>
      <c r="H25" s="56"/>
      <c r="I25" s="17"/>
      <c r="J25" s="17"/>
      <c r="K25" s="17"/>
      <c r="L25" s="17"/>
      <c r="M25" s="90"/>
      <c r="N25" s="81">
        <f>SUM(H25:M25)</f>
        <v>0</v>
      </c>
      <c r="O25" s="19">
        <f>ROUND(N25/C25,2)</f>
        <v>0</v>
      </c>
      <c r="P25" s="18">
        <f>C25-N25</f>
        <v>25</v>
      </c>
      <c r="Q25" s="19">
        <f t="shared" ref="Q25" si="4">1-O25</f>
        <v>1</v>
      </c>
    </row>
    <row r="26" spans="1:17" x14ac:dyDescent="0.3">
      <c r="A26" s="71" t="s">
        <v>12</v>
      </c>
      <c r="B26" s="16" t="s">
        <v>13</v>
      </c>
      <c r="C26" s="78">
        <v>1</v>
      </c>
      <c r="D26" s="98"/>
      <c r="E26" s="72">
        <v>45775</v>
      </c>
      <c r="F26" s="72">
        <v>45898</v>
      </c>
      <c r="G26" s="52"/>
      <c r="H26" s="56"/>
      <c r="I26" s="17"/>
      <c r="J26" s="17"/>
      <c r="K26" s="17"/>
      <c r="L26" s="17"/>
      <c r="M26" s="90"/>
      <c r="N26" s="81">
        <f>SUM(H26:M26)</f>
        <v>0</v>
      </c>
      <c r="O26" s="19">
        <f>ROUND(N26/C26,2)</f>
        <v>0</v>
      </c>
      <c r="P26" s="18">
        <f>C26-N26</f>
        <v>1</v>
      </c>
      <c r="Q26" s="19">
        <f t="shared" ref="Q26" si="5">1-O26</f>
        <v>1</v>
      </c>
    </row>
    <row r="27" spans="1:17" ht="15" thickBot="1" x14ac:dyDescent="0.35">
      <c r="A27" s="67" t="s">
        <v>61</v>
      </c>
      <c r="B27" s="68" t="s">
        <v>13</v>
      </c>
      <c r="C27" s="80">
        <v>1</v>
      </c>
      <c r="D27" s="99"/>
      <c r="E27" s="64" t="s">
        <v>69</v>
      </c>
      <c r="F27" s="65">
        <v>45896</v>
      </c>
      <c r="G27" s="66"/>
      <c r="H27" s="69"/>
      <c r="I27" s="70"/>
      <c r="J27" s="70"/>
      <c r="K27" s="70"/>
      <c r="L27" s="70"/>
      <c r="M27" s="91"/>
      <c r="N27" s="82">
        <f>SUM(H27:M27)</f>
        <v>0</v>
      </c>
      <c r="O27" s="83">
        <f>ROUND(N27/C27,2)</f>
        <v>0</v>
      </c>
      <c r="P27" s="84">
        <f>C27-N27</f>
        <v>1</v>
      </c>
      <c r="Q27" s="83">
        <f t="shared" ref="Q27" si="6">1-O27</f>
        <v>1</v>
      </c>
    </row>
    <row r="28" spans="1:17" ht="15" thickBot="1" x14ac:dyDescent="0.35">
      <c r="A28" s="101" t="s">
        <v>14</v>
      </c>
      <c r="B28" s="102"/>
      <c r="C28" s="103"/>
      <c r="D28" s="74"/>
      <c r="E28" s="22"/>
      <c r="F28" s="22"/>
      <c r="G28" s="23"/>
      <c r="H28" s="92"/>
      <c r="I28" s="53"/>
      <c r="J28" s="53"/>
      <c r="K28" s="53"/>
      <c r="L28" s="53"/>
      <c r="M28" s="93"/>
      <c r="N28" s="25"/>
      <c r="O28" s="24"/>
      <c r="P28" s="26"/>
      <c r="Q28" s="27"/>
    </row>
    <row r="29" spans="1:17" x14ac:dyDescent="0.3">
      <c r="A29" s="104"/>
      <c r="B29" s="104"/>
      <c r="C29" s="104"/>
      <c r="D29" s="104"/>
      <c r="E29" s="104"/>
    </row>
    <row r="30" spans="1:17" ht="15" thickBot="1" x14ac:dyDescent="0.35"/>
    <row r="31" spans="1:17" ht="27.75" customHeight="1" thickBot="1" x14ac:dyDescent="0.35">
      <c r="A31" s="43" t="s">
        <v>15</v>
      </c>
      <c r="B31" s="105" t="s">
        <v>16</v>
      </c>
      <c r="C31" s="106"/>
      <c r="D31" s="106"/>
      <c r="E31" s="107"/>
      <c r="F31" s="44" t="s">
        <v>17</v>
      </c>
    </row>
    <row r="32" spans="1:17" x14ac:dyDescent="0.3">
      <c r="A32" s="41" t="s">
        <v>18</v>
      </c>
      <c r="B32" s="108">
        <v>3</v>
      </c>
      <c r="C32" s="108"/>
      <c r="D32" s="108"/>
      <c r="E32" s="108"/>
      <c r="F32" s="42">
        <v>1</v>
      </c>
      <c r="I32" s="85"/>
      <c r="J32" s="85"/>
    </row>
    <row r="33" spans="1:8" x14ac:dyDescent="0.3">
      <c r="A33" s="28" t="s">
        <v>19</v>
      </c>
      <c r="B33" s="100">
        <v>3</v>
      </c>
      <c r="C33" s="100"/>
      <c r="D33" s="100"/>
      <c r="E33" s="100"/>
      <c r="F33" s="40">
        <v>2</v>
      </c>
      <c r="G33" s="30"/>
      <c r="H33" s="30"/>
    </row>
    <row r="34" spans="1:8" x14ac:dyDescent="0.3">
      <c r="A34" s="28" t="s">
        <v>20</v>
      </c>
      <c r="B34" s="100">
        <v>3</v>
      </c>
      <c r="C34" s="100"/>
      <c r="D34" s="100"/>
      <c r="E34" s="100"/>
      <c r="F34" s="40">
        <v>3</v>
      </c>
      <c r="G34" s="30"/>
      <c r="H34" s="30"/>
    </row>
    <row r="35" spans="1:8" x14ac:dyDescent="0.3">
      <c r="A35" s="28" t="s">
        <v>21</v>
      </c>
      <c r="B35" s="100">
        <v>3</v>
      </c>
      <c r="C35" s="100"/>
      <c r="D35" s="100"/>
      <c r="E35" s="100"/>
      <c r="F35" s="40" t="s">
        <v>22</v>
      </c>
      <c r="G35" s="30"/>
      <c r="H35" s="30"/>
    </row>
    <row r="36" spans="1:8" x14ac:dyDescent="0.3">
      <c r="A36" s="1" t="s">
        <v>23</v>
      </c>
      <c r="G36" s="2"/>
      <c r="H36" s="30"/>
    </row>
    <row r="37" spans="1:8" x14ac:dyDescent="0.3">
      <c r="G37" s="2"/>
      <c r="H37" s="30"/>
    </row>
    <row r="38" spans="1:8" x14ac:dyDescent="0.3">
      <c r="A38" s="29" t="s">
        <v>24</v>
      </c>
      <c r="D38" s="2"/>
      <c r="E38" s="2"/>
      <c r="G38" s="2"/>
    </row>
    <row r="39" spans="1:8" x14ac:dyDescent="0.3">
      <c r="A39" s="29" t="s">
        <v>25</v>
      </c>
      <c r="B39" s="29"/>
      <c r="C39" s="29"/>
      <c r="D39" s="29"/>
      <c r="E39" s="29"/>
      <c r="H39" s="30"/>
    </row>
    <row r="40" spans="1:8" x14ac:dyDescent="0.3">
      <c r="A40" s="31" t="s">
        <v>26</v>
      </c>
      <c r="B40" s="29" t="s">
        <v>27</v>
      </c>
      <c r="H40" s="30"/>
    </row>
    <row r="41" spans="1:8" x14ac:dyDescent="0.3">
      <c r="A41" s="32" t="s">
        <v>28</v>
      </c>
      <c r="B41" s="32"/>
      <c r="C41" s="32"/>
      <c r="D41" s="35"/>
      <c r="E41" s="36"/>
      <c r="H41" s="34"/>
    </row>
    <row r="42" spans="1:8" x14ac:dyDescent="0.3">
      <c r="A42" s="37" t="s">
        <v>29</v>
      </c>
      <c r="B42" s="38" t="s">
        <v>30</v>
      </c>
      <c r="C42" s="33"/>
      <c r="H42" s="36"/>
    </row>
    <row r="43" spans="1:8" x14ac:dyDescent="0.3">
      <c r="A43" s="37" t="s">
        <v>31</v>
      </c>
      <c r="B43" s="38" t="s">
        <v>32</v>
      </c>
      <c r="C43" s="33"/>
      <c r="H43" s="36"/>
    </row>
    <row r="44" spans="1:8" x14ac:dyDescent="0.3">
      <c r="A44" s="37" t="s">
        <v>33</v>
      </c>
      <c r="B44" s="38" t="s">
        <v>34</v>
      </c>
      <c r="C44" s="33"/>
      <c r="H44" s="36"/>
    </row>
    <row r="45" spans="1:8" x14ac:dyDescent="0.3">
      <c r="A45" s="37" t="s">
        <v>35</v>
      </c>
      <c r="B45" s="38" t="s">
        <v>36</v>
      </c>
      <c r="C45" s="33"/>
      <c r="H45" s="36"/>
    </row>
    <row r="46" spans="1:8" x14ac:dyDescent="0.3">
      <c r="A46" s="37" t="s">
        <v>37</v>
      </c>
      <c r="B46" s="38" t="s">
        <v>38</v>
      </c>
      <c r="C46" s="33"/>
      <c r="H46" s="36"/>
    </row>
    <row r="47" spans="1:8" x14ac:dyDescent="0.3">
      <c r="A47" s="37" t="s">
        <v>39</v>
      </c>
      <c r="B47" s="38" t="s">
        <v>40</v>
      </c>
      <c r="C47" s="33"/>
      <c r="H47" s="36"/>
    </row>
    <row r="48" spans="1:8" x14ac:dyDescent="0.3">
      <c r="A48" s="37" t="s">
        <v>41</v>
      </c>
      <c r="B48" s="38" t="s">
        <v>42</v>
      </c>
      <c r="C48" s="33"/>
      <c r="H48" s="36"/>
    </row>
    <row r="49" spans="8:8" x14ac:dyDescent="0.3">
      <c r="H49" s="36"/>
    </row>
  </sheetData>
  <mergeCells count="23">
    <mergeCell ref="A1:Q1"/>
    <mergeCell ref="A3:A4"/>
    <mergeCell ref="B3:C4"/>
    <mergeCell ref="D3:D4"/>
    <mergeCell ref="E3:E4"/>
    <mergeCell ref="F3:F4"/>
    <mergeCell ref="G3:G4"/>
    <mergeCell ref="H3:M3"/>
    <mergeCell ref="N3:O3"/>
    <mergeCell ref="P3:Q3"/>
    <mergeCell ref="Q4:Q5"/>
    <mergeCell ref="P4:P5"/>
    <mergeCell ref="O4:O5"/>
    <mergeCell ref="N4:N5"/>
    <mergeCell ref="A6:C6"/>
    <mergeCell ref="D7:D27"/>
    <mergeCell ref="B35:E35"/>
    <mergeCell ref="B34:E34"/>
    <mergeCell ref="A28:C28"/>
    <mergeCell ref="A29:E29"/>
    <mergeCell ref="B31:E31"/>
    <mergeCell ref="B32:E32"/>
    <mergeCell ref="B33:E33"/>
  </mergeCells>
  <phoneticPr fontId="1" type="noConversion"/>
  <pageMargins left="0.70866141732283472" right="0.70866141732283472" top="0.74803149606299213" bottom="0.74803149606299213" header="0.31496062992125984" footer="0.31496062992125984"/>
  <pageSetup paperSize="256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3eb911-b918-4a52-b78e-bb9985bc2e02" xsi:nil="true"/>
    <lcf76f155ced4ddcb4097134ff3c332f xmlns="fcc10465-9a69-44a6-a3bc-1f0d689eea7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9F1E3266C12440AA493671884BD90F" ma:contentTypeVersion="12" ma:contentTypeDescription="Create a new document." ma:contentTypeScope="" ma:versionID="27706555f74b356965b65a10cb2af132">
  <xsd:schema xmlns:xsd="http://www.w3.org/2001/XMLSchema" xmlns:xs="http://www.w3.org/2001/XMLSchema" xmlns:p="http://schemas.microsoft.com/office/2006/metadata/properties" xmlns:ns2="fcc10465-9a69-44a6-a3bc-1f0d689eea7d" xmlns:ns3="6f3eb911-b918-4a52-b78e-bb9985bc2e02" targetNamespace="http://schemas.microsoft.com/office/2006/metadata/properties" ma:root="true" ma:fieldsID="f1ab23d5280601265aeff459ff3df6c4" ns2:_="" ns3:_="">
    <xsd:import namespace="fcc10465-9a69-44a6-a3bc-1f0d689eea7d"/>
    <xsd:import namespace="6f3eb911-b918-4a52-b78e-bb9985bc2e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10465-9a69-44a6-a3bc-1f0d689eea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ab8aa8e-cdb6-4211-a943-a7ddff9c3d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3eb911-b918-4a52-b78e-bb9985bc2e0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7de5b1c-3458-45ed-8522-8b50af578dd0}" ma:internalName="TaxCatchAll" ma:showField="CatchAllData" ma:web="6f3eb911-b918-4a52-b78e-bb9985bc2e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0F6335-03BF-45F6-9B4C-175B6FE470A0}">
  <ds:schemaRefs>
    <ds:schemaRef ds:uri="http://schemas.microsoft.com/office/2006/metadata/properties"/>
    <ds:schemaRef ds:uri="http://schemas.microsoft.com/office/infopath/2007/PartnerControls"/>
    <ds:schemaRef ds:uri="6f3eb911-b918-4a52-b78e-bb9985bc2e02"/>
    <ds:schemaRef ds:uri="fcc10465-9a69-44a6-a3bc-1f0d689eea7d"/>
  </ds:schemaRefs>
</ds:datastoreItem>
</file>

<file path=customXml/itemProps2.xml><?xml version="1.0" encoding="utf-8"?>
<ds:datastoreItem xmlns:ds="http://schemas.openxmlformats.org/officeDocument/2006/customXml" ds:itemID="{0D48F13A-11D4-4872-BA53-FB4DA253C2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2D9492-F7AD-415E-A03C-7E4FBF68A8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c10465-9a69-44a6-a3bc-1f0d689eea7d"/>
    <ds:schemaRef ds:uri="6f3eb911-b918-4a52-b78e-bb9985bc2e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ŪKT_Arēnas_1</vt:lpstr>
      <vt:lpstr>ŪKT_Arēnas_1!Drukas_apgabals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V_PVK_SST</dc:creator>
  <cp:keywords/>
  <dc:description/>
  <cp:lastModifiedBy>Zane Zaķe</cp:lastModifiedBy>
  <cp:revision/>
  <dcterms:created xsi:type="dcterms:W3CDTF">2020-04-27T07:41:47Z</dcterms:created>
  <dcterms:modified xsi:type="dcterms:W3CDTF">2025-01-15T08:52:47Z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0x010100479F1E3266C12440AA493671884BD90F</vt:lpwstr>
  </property>
  <property fmtid="{D5CDD505-2E9C-101B-9397-08002B2CF9AE}" pid="3" name="MediaServiceImageTags">
    <vt:lpwstr/>
  </property>
</Properties>
</file>