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rsonInfo\IVD\IEPIRKUMI\ATKLATI_KONKURSI\2024\RŪ-2024_7 Zibensaizsardzības ierīkošana (VR)\Nolikums\"/>
    </mc:Choice>
  </mc:AlternateContent>
  <xr:revisionPtr revIDLastSave="0" documentId="13_ncr:1_{9C319CCA-9B6E-462E-9A29-C9ABA9871FB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inanšu piedāvājums" sheetId="7" r:id="rId1"/>
    <sheet name="Kopsavilkums" sheetId="6" r:id="rId2"/>
    <sheet name="L1_Dispečeri" sheetId="4" r:id="rId3"/>
    <sheet name="L2_II pacēlums" sheetId="5" r:id="rId4"/>
    <sheet name="L3 Remberģi" sheetId="2" r:id="rId5"/>
    <sheet name="XYUSJDNAYGND" sheetId="3" state="hidden" r:id="rId6"/>
  </sheets>
  <definedNames>
    <definedName name="_xlnm.Print_Area" localSheetId="2">L1_Dispečeri!$A$12:$F$43</definedName>
    <definedName name="_xlnm.Print_Area" localSheetId="3">'L2_II pacēlums'!$A$12:$F$40</definedName>
    <definedName name="_xlnm.Print_Area" localSheetId="4">'L3 Remberģi'!$A$12:$F$38</definedName>
    <definedName name="_xlnm.Print_Titles" localSheetId="2">L1_Dispečeri!$12:$13</definedName>
    <definedName name="_xlnm.Print_Titles" localSheetId="3">'L2_II pacēlums'!$12:$13</definedName>
    <definedName name="_xlnm.Print_Titles" localSheetId="4">'L3 Remberģi'!$12:$13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M39" i="2"/>
  <c r="H11" i="6" s="1"/>
  <c r="M41" i="5"/>
  <c r="H10" i="6" s="1"/>
  <c r="N44" i="4"/>
  <c r="M44" i="4" l="1"/>
  <c r="H9" i="6" s="1"/>
  <c r="H12" i="6" s="1"/>
  <c r="E5" i="6" s="1"/>
  <c r="E9" i="6"/>
  <c r="N41" i="5"/>
  <c r="E10" i="6" s="1"/>
  <c r="O41" i="5"/>
  <c r="F10" i="6" s="1"/>
  <c r="P41" i="5"/>
  <c r="G10" i="6" s="1"/>
  <c r="N39" i="2"/>
  <c r="O39" i="2"/>
  <c r="F11" i="6" s="1"/>
  <c r="P39" i="2"/>
  <c r="G11" i="6" s="1"/>
  <c r="Q39" i="2" l="1"/>
  <c r="O9" i="2" s="1"/>
  <c r="D10" i="6"/>
  <c r="Q41" i="5"/>
  <c r="O9" i="5" s="1"/>
  <c r="E11" i="6"/>
  <c r="D11" i="6" s="1"/>
  <c r="P44" i="4"/>
  <c r="G9" i="6" s="1"/>
  <c r="G12" i="6" s="1"/>
  <c r="O44" i="4"/>
  <c r="Q44" i="4" s="1"/>
  <c r="O9" i="4" s="1"/>
  <c r="C11" i="6"/>
  <c r="C10" i="6"/>
  <c r="C9" i="6"/>
  <c r="F9" i="6" l="1"/>
  <c r="F12" i="6" s="1"/>
  <c r="E12" i="6"/>
  <c r="D9" i="6" l="1"/>
  <c r="D12" i="6" s="1"/>
  <c r="D16" i="6" s="1"/>
  <c r="F6" i="7" s="1"/>
  <c r="G6" i="7" s="1"/>
  <c r="G8" i="7" l="1"/>
  <c r="E4" i="6"/>
  <c r="G9" i="7" l="1"/>
  <c r="G10" i="7" s="1"/>
</calcChain>
</file>

<file path=xl/sharedStrings.xml><?xml version="1.0" encoding="utf-8"?>
<sst xmlns="http://schemas.openxmlformats.org/spreadsheetml/2006/main" count="426" uniqueCount="169">
  <si>
    <t>Nr.</t>
  </si>
  <si>
    <t>Izstrādājuma vai materiāla nosaukums</t>
  </si>
  <si>
    <t>Tips vai marka</t>
  </si>
  <si>
    <t>Mērvienība</t>
  </si>
  <si>
    <t>m</t>
  </si>
  <si>
    <t>Daudzums</t>
  </si>
  <si>
    <t>Montāžas izstrādājumi</t>
  </si>
  <si>
    <t>1.2</t>
  </si>
  <si>
    <t>1.1</t>
  </si>
  <si>
    <t>1.3</t>
  </si>
  <si>
    <t>gb</t>
  </si>
  <si>
    <t>kpl</t>
  </si>
  <si>
    <t>Apaļdzelzs RD-8 FT</t>
  </si>
  <si>
    <t>Apaļdzelza stiprinājums uz sienas</t>
  </si>
  <si>
    <t>OBO</t>
  </si>
  <si>
    <t>Vario ātro savienotājs uz jumta 249 8-10 ST</t>
  </si>
  <si>
    <t>Plakandzelzs 30x3.5mm FT</t>
  </si>
  <si>
    <t>Vertikālais zemētājs 219/20 ST 1500x20mm</t>
  </si>
  <si>
    <t>Savienojuma klemme zemē 250 A FT</t>
  </si>
  <si>
    <t>Zemējuma vads (H)07V-K-1x50</t>
  </si>
  <si>
    <t>Zemējuma vads (H)07V-K-1x16</t>
  </si>
  <si>
    <t>Uztveršanas stienis 101 VL 3000, kpl 2xISO-A-500 stiprinājumiem pie caurules IsFang TR100 un pieslēguma plate vadam isCon AP1-16 VA</t>
  </si>
  <si>
    <t>Uztveršanas stienis 101 VL 3000, kpl ar 2xISO-A-500</t>
  </si>
  <si>
    <t>Uztveršanas stienis 101 VL 4000, kpl ar stiprinājumiem pie sienās</t>
  </si>
  <si>
    <t>Izolēts novedējs, IsCon 750 LGR</t>
  </si>
  <si>
    <t xml:space="preserve">Apaļdzelza stiprinājums uz jumta				</t>
  </si>
  <si>
    <t>Mērījumklemme 237/N</t>
  </si>
  <si>
    <t>Potenciālu izlīdzināšanas kopne 1801/VDE</t>
  </si>
  <si>
    <t>Tranšejas rakšana zāles segumā un tās atjaunošana</t>
  </si>
  <si>
    <t>Tranšejas rakšana asfalta segumā un tās atjaunošana</t>
  </si>
  <si>
    <t xml:space="preserve">Demontāžas darbi </t>
  </si>
  <si>
    <t>Topogrāfisko karšu sagatavošana</t>
  </si>
  <si>
    <t>1. Zibensaizsardzība un zemējums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</si>
  <si>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</si>
  <si>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</si>
  <si>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</si>
  <si>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</si>
  <si>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</si>
  <si>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</si>
  <si>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</si>
  <si>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</si>
  <si>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</si>
  <si>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</si>
  <si>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</si>
  <si>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</si>
  <si>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</si>
  <si>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</si>
  <si>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</si>
  <si>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</si>
  <si>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</si>
  <si>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 xml:space="preserve">Mehānismi </t>
  </si>
  <si>
    <t>Antenas demontāža</t>
  </si>
  <si>
    <t xml:space="preserve">Fasādes prožektoru demontāža </t>
  </si>
  <si>
    <t>1.21</t>
  </si>
  <si>
    <t>1.22</t>
  </si>
  <si>
    <t>Izolēts distances turētājs, L=500mm</t>
  </si>
  <si>
    <t>1.23</t>
  </si>
  <si>
    <t>2.24</t>
  </si>
  <si>
    <t>2.23</t>
  </si>
  <si>
    <t>Antena kabeļu piestiprināšana pie sienas</t>
  </si>
  <si>
    <t>2.22</t>
  </si>
  <si>
    <t>2.21</t>
  </si>
  <si>
    <t>2.20</t>
  </si>
  <si>
    <t>2.19</t>
  </si>
  <si>
    <t>2.18</t>
  </si>
  <si>
    <t>2.17</t>
  </si>
  <si>
    <t>2.16</t>
  </si>
  <si>
    <t>2.15</t>
  </si>
  <si>
    <t>2.14</t>
  </si>
  <si>
    <t>2.13</t>
  </si>
  <si>
    <t>2.12</t>
  </si>
  <si>
    <t>2.11</t>
  </si>
  <si>
    <t>Apaļdzelza kompensators 172 AR</t>
  </si>
  <si>
    <t>2.10</t>
  </si>
  <si>
    <t>Uztveršanas stienis 101 VL 1500, kpl ar statīva pamatu       F-Fix-S16</t>
  </si>
  <si>
    <t>2.9</t>
  </si>
  <si>
    <t>Uztveršanas stienis 101 VL 2000, kpl ar statīva pamatu       F-Fix-S16</t>
  </si>
  <si>
    <t>2.8</t>
  </si>
  <si>
    <t>Uztveršanas stienis 101 VL 3000, kpl ar statīva pamatu       F-Fix-S16</t>
  </si>
  <si>
    <t>2.7</t>
  </si>
  <si>
    <t>Pievienojums pie jumta teknei RK-FIX</t>
  </si>
  <si>
    <t>2.6</t>
  </si>
  <si>
    <t>Pievienojums pie kāpnēm 324 S-FT</t>
  </si>
  <si>
    <t>2.5</t>
  </si>
  <si>
    <t>2.4</t>
  </si>
  <si>
    <t>2.3</t>
  </si>
  <si>
    <t xml:space="preserve">Apaļdzelza stiprinājums uz jumta			</t>
  </si>
  <si>
    <t>2.2</t>
  </si>
  <si>
    <t>2.1</t>
  </si>
  <si>
    <t>2. Zibensaizsardzība un zemējums</t>
  </si>
  <si>
    <t>Montāžas vadi, kabeļu uzgali</t>
  </si>
  <si>
    <t>sk. Shemu</t>
  </si>
  <si>
    <t>3x(NH-00/160A)</t>
  </si>
  <si>
    <t>Blokslēdzis ar drošinātājiem</t>
  </si>
  <si>
    <t>PRD1 25r                              tips I+II, 25kA/1P</t>
  </si>
  <si>
    <t>"I+II" klases pārsprieguma aizsardzība</t>
  </si>
  <si>
    <t>1. El.sadalnes skapji</t>
  </si>
  <si>
    <t>Uztveršanas stienis 101 VL 4000, kpl ar izolēto starpliku ISO-A-500 un statīva pamatu F-Fix-S16</t>
  </si>
  <si>
    <t>Uztveršanas stienis 101 VL 4000, kpl ar statīva pamatu 
F-Fix-S16 un regulējamo izolēto traversa stiprināšanu pie caurules ISAV1000R</t>
  </si>
  <si>
    <t>Uztveršanas stienis 101 VL 3000, kpl ar statīva pamatu 
F-Fix-S16 un regulējamo izolēto traversa stiprināšanu pie caurules ISAV1000R</t>
  </si>
  <si>
    <t>Uztveršanas stienis 101 VL 3000, kpl ar statīva pamatu 
F-Fix-S16</t>
  </si>
  <si>
    <t>Uztveršanas stienis 101 VL 2000, kpl ar statīva pamatu 
F-Fix-S16</t>
  </si>
  <si>
    <t>Pārlikt esošo ESS kabeli</t>
  </si>
  <si>
    <t>1.24</t>
  </si>
  <si>
    <t>Gaismekļa demontāža</t>
  </si>
  <si>
    <t>1.25</t>
  </si>
  <si>
    <t>Finanšu piedāvājums</t>
  </si>
  <si>
    <t>Nr.
p.k.</t>
  </si>
  <si>
    <t>Objekta nosaukums</t>
  </si>
  <si>
    <t>Kopā:</t>
  </si>
  <si>
    <t xml:space="preserve"> Virs izdevumi (      % )</t>
  </si>
  <si>
    <t xml:space="preserve">t.sk. darba aizsardzība </t>
  </si>
  <si>
    <t>Peļņa (      % )</t>
  </si>
  <si>
    <t>PAVISAM KOPĀ</t>
  </si>
  <si>
    <t>LOKĀLĀ TĀME Nr. 1</t>
  </si>
  <si>
    <t>Darba veids vai konstruktīvā elementa nosaukums</t>
  </si>
  <si>
    <t>Būves nosaukums</t>
  </si>
  <si>
    <t>Objekta adrese</t>
  </si>
  <si>
    <t>Pasūtījuma Nr.</t>
  </si>
  <si>
    <t>Tāmes izmaksas</t>
  </si>
  <si>
    <t>EUR</t>
  </si>
  <si>
    <t>Tāme sastādīta _______.gada ____.___________</t>
  </si>
  <si>
    <t>Tāme sastādīta 2024.gada tirgus cenās</t>
  </si>
  <si>
    <t>Bauskas ielā 209, Rīga</t>
  </si>
  <si>
    <t>LOKĀLĀ TĀME Nr. 3</t>
  </si>
  <si>
    <t>LOKĀLĀ TĀME Nr. 2</t>
  </si>
  <si>
    <t>Zibensaizsardzības ierīkošana ūdens sagatavošanas un padeves dienesta objektos</t>
  </si>
  <si>
    <t xml:space="preserve">                           ZIBENSAIZSARDZĪBAS IERĪKOŠANA</t>
  </si>
  <si>
    <t>Ūdens stacijas “Daugava” II.pacēluma sūkņu stacijas ēka</t>
  </si>
  <si>
    <t>Ūdens stacijas “Daugava” otro filtru bloka dispečeru ēka</t>
  </si>
  <si>
    <t>Sūkņu stacijas “Remberģi” ēka</t>
  </si>
  <si>
    <t xml:space="preserve">Remberģi, Garkalnes pagasts, Ropažu novads </t>
  </si>
  <si>
    <t xml:space="preserve"> ZIBENSAIZSARDZĪBAS IERĪKOŠANA
izmaksas (EUR), bez PVN </t>
  </si>
  <si>
    <t>ATKLĀTA KONKURSA 
“ZIBENSAIZSARDZĪBAS IERĪKOŠANA”
(identifikācijas Nr.RŪ-2024/7)</t>
  </si>
  <si>
    <t>1. Finanšu piedāvājumā aprēķinus jāveic formulās ar noapaļojumu divi cipari aiz komata (jāizmanto funkcija “round”).</t>
  </si>
  <si>
    <t>Tiešās izmaksas kopā, t.sk. darba devēja sociālais nodoklis (%)</t>
  </si>
  <si>
    <t>laika norma (c/h)</t>
  </si>
  <si>
    <t>būvizstrā-dājumi</t>
  </si>
  <si>
    <t>Kopā</t>
  </si>
  <si>
    <t>darbietilpība (c/h)</t>
  </si>
  <si>
    <t>darba alga (EUR)</t>
  </si>
  <si>
    <t xml:space="preserve">būvizstrādājumi (EUR) </t>
  </si>
  <si>
    <t xml:space="preserve">mehānismi (EUR)  </t>
  </si>
  <si>
    <t>summa (EUR)</t>
  </si>
  <si>
    <t>darba samaksas likme (EUR/h)</t>
  </si>
  <si>
    <t>2. Finanšu piedāvājumā vienības cenas darba algas izmaksas aprēķinu jāveic pēc formulas “laika norma x stundas likme = alga”.</t>
  </si>
  <si>
    <t>3. Finanšu piedāvājumā katras pozīcijas darba algas, būvizstrādājumu un mehānismu kopējās izmaksas aprēķinu jāveic pēc formulas “kopējais apjoms x vienības izmaksas”.</t>
  </si>
  <si>
    <t>Vienības izmaksas</t>
  </si>
  <si>
    <t>Kopējās izmaksas</t>
  </si>
  <si>
    <t>darba alga</t>
  </si>
  <si>
    <t>ZIBENSAIZSARDZĪBAS IERĪKOŠANA ūdens stacijas “Daugava” otro filtru bloka dispečeru ēkā, ūdens stacijas “Daugava” II.pacēluma sūkņu stacijas ēka, sūkņu stacijas “Remberģi” ēkā</t>
  </si>
  <si>
    <t>Skaits</t>
  </si>
  <si>
    <t>Nosaukums</t>
  </si>
  <si>
    <t>gab.</t>
  </si>
  <si>
    <t>PVN (21%)</t>
  </si>
  <si>
    <t>Par kopējo summu (EUR):</t>
  </si>
  <si>
    <t>Kopējā darbietilpība (c/h):</t>
  </si>
  <si>
    <t>Tai skaitā</t>
  </si>
  <si>
    <t xml:space="preserve">mehānismi (EUR) </t>
  </si>
  <si>
    <t>būvizstrā
-dājumi (EUR)</t>
  </si>
  <si>
    <t>Darbietil
-pība
(c/h)</t>
  </si>
  <si>
    <t>Kopsavilkums</t>
  </si>
  <si>
    <t>*Summai jāsakrīt ar Finanšu piedāvājumā noradītajām zibensaizardzības ierīkošanas kopējām izmaksām.</t>
  </si>
  <si>
    <t>PAVISAM KOPĀ*</t>
  </si>
  <si>
    <t>Cena par vienību (EUR), bez PVN</t>
  </si>
  <si>
    <t xml:space="preserve">Kopējās izmaksas (EUR), bez PVN </t>
  </si>
  <si>
    <t>Vienreizējā apkope garantijas periodā (saskaņā ar tehniskā piedāvājuma 4.punktu)</t>
  </si>
  <si>
    <t>Piezīmes*</t>
  </si>
  <si>
    <t>*kolonna jāaizpilda, ja Pretendents piedāvā cita ražotāja (ekvivalentus) materiālus, iekārtas vai izstrādājumus nekā norādīts Tehniskajā risinājumā.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</si>
</sst>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-* #,##0.00\ &quot;Ls&quot;_-;\-* #,##0.00\ &quot;Ls&quot;_-;_-* &quot;-&quot;??\ &quot;Ls&quot;_-;_-@_-"/>
    <numFmt numFmtId="166" formatCode="_-* #,##0&quot;$&quot;_-;\-* #,##0&quot;$&quot;_-;_-* &quot;-&quot;&quot;$&quot;_-;_-@_-"/>
    <numFmt numFmtId="167" formatCode="_-* #,##0.00&quot;$&quot;_-;\-* #,##0.00&quot;$&quot;_-;_-* &quot;-&quot;??&quot;$&quot;_-;_-@_-"/>
    <numFmt numFmtId="168" formatCode="&quot;See Note &quot;\ #"/>
    <numFmt numFmtId="169" formatCode="#,##0.00\ _€"/>
  </numFmts>
  <fonts count="33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204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  <scheme val="minor"/>
    </font>
    <font>
      <sz val="10"/>
      <name val="Arial"/>
      <charset val="186"/>
    </font>
    <font>
      <sz val="10"/>
      <name val="Helv"/>
    </font>
    <font>
      <sz val="10"/>
      <name val="Arial Cyr"/>
      <charset val="204"/>
    </font>
    <font>
      <sz val="10"/>
      <name val="Baltica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9"/>
      <name val="TextBook"/>
    </font>
    <font>
      <sz val="8"/>
      <name val="Helv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5" fillId="0" borderId="0"/>
    <xf numFmtId="43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8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8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1" fillId="0" borderId="0" applyNumberFormat="0"/>
    <xf numFmtId="0" fontId="12" fillId="3" borderId="0"/>
    <xf numFmtId="0" fontId="13" fillId="1" borderId="0"/>
    <xf numFmtId="0" fontId="14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168" fontId="16" fillId="0" borderId="0">
      <alignment horizontal="left"/>
    </xf>
    <xf numFmtId="16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0" fontId="9" fillId="0" borderId="0"/>
    <xf numFmtId="0" fontId="2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17" fillId="2" borderId="1" xfId="24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0" borderId="0" xfId="25" applyFont="1"/>
    <xf numFmtId="0" fontId="22" fillId="0" borderId="0" xfId="25" applyFont="1"/>
    <xf numFmtId="0" fontId="18" fillId="0" borderId="1" xfId="25" applyFont="1" applyBorder="1" applyAlignment="1">
      <alignment horizontal="center" vertical="center" wrapText="1"/>
    </xf>
    <xf numFmtId="0" fontId="1" fillId="0" borderId="1" xfId="25" applyFont="1" applyBorder="1" applyAlignment="1">
      <alignment horizontal="center" vertical="center" wrapText="1"/>
    </xf>
    <xf numFmtId="169" fontId="1" fillId="2" borderId="1" xfId="25" applyNumberFormat="1" applyFont="1" applyFill="1" applyBorder="1" applyAlignment="1">
      <alignment vertical="center"/>
    </xf>
    <xf numFmtId="169" fontId="18" fillId="0" borderId="1" xfId="25" applyNumberFormat="1" applyFont="1" applyBorder="1" applyAlignment="1">
      <alignment vertical="center"/>
    </xf>
    <xf numFmtId="169" fontId="22" fillId="0" borderId="1" xfId="25" applyNumberFormat="1" applyFont="1" applyBorder="1"/>
    <xf numFmtId="169" fontId="23" fillId="0" borderId="2" xfId="25" applyNumberFormat="1" applyFont="1" applyBorder="1"/>
    <xf numFmtId="169" fontId="24" fillId="0" borderId="8" xfId="25" applyNumberFormat="1" applyFont="1" applyBorder="1"/>
    <xf numFmtId="0" fontId="26" fillId="2" borderId="1" xfId="23" applyFont="1" applyFill="1" applyBorder="1" applyAlignment="1">
      <alignment horizontal="center" vertical="center" wrapText="1"/>
    </xf>
    <xf numFmtId="0" fontId="26" fillId="2" borderId="3" xfId="23" applyFont="1" applyFill="1" applyBorder="1" applyAlignment="1">
      <alignment horizontal="center" vertical="center" wrapText="1"/>
    </xf>
    <xf numFmtId="0" fontId="26" fillId="2" borderId="3" xfId="23" applyFont="1" applyFill="1" applyBorder="1" applyAlignment="1">
      <alignment horizontal="center" vertical="top" wrapText="1"/>
    </xf>
    <xf numFmtId="0" fontId="23" fillId="0" borderId="0" xfId="0" applyFont="1"/>
    <xf numFmtId="0" fontId="27" fillId="0" borderId="0" xfId="0" applyFont="1" applyAlignment="1">
      <alignment vertical="center"/>
    </xf>
    <xf numFmtId="0" fontId="25" fillId="0" borderId="0" xfId="0" applyFont="1"/>
    <xf numFmtId="0" fontId="25" fillId="0" borderId="9" xfId="0" applyFont="1" applyBorder="1" applyAlignment="1"/>
    <xf numFmtId="0" fontId="25" fillId="0" borderId="9" xfId="0" applyFont="1" applyBorder="1"/>
    <xf numFmtId="0" fontId="25" fillId="0" borderId="0" xfId="0" applyFont="1" applyAlignment="1">
      <alignment horizontal="left" indent="2"/>
    </xf>
    <xf numFmtId="0" fontId="21" fillId="0" borderId="6" xfId="0" applyFont="1" applyBorder="1" applyAlignment="1"/>
    <xf numFmtId="2" fontId="28" fillId="0" borderId="10" xfId="0" applyNumberFormat="1" applyFont="1" applyBorder="1"/>
    <xf numFmtId="0" fontId="21" fillId="0" borderId="0" xfId="0" applyFont="1"/>
    <xf numFmtId="0" fontId="21" fillId="0" borderId="0" xfId="0" applyFont="1" applyAlignment="1"/>
    <xf numFmtId="0" fontId="21" fillId="0" borderId="9" xfId="0" applyFont="1" applyBorder="1"/>
    <xf numFmtId="0" fontId="21" fillId="0" borderId="0" xfId="0" applyFont="1" applyAlignment="1">
      <alignment horizontal="left" indent="2"/>
    </xf>
    <xf numFmtId="0" fontId="21" fillId="0" borderId="9" xfId="0" applyFont="1" applyBorder="1" applyAlignment="1"/>
    <xf numFmtId="0" fontId="29" fillId="0" borderId="9" xfId="0" applyFont="1" applyBorder="1"/>
    <xf numFmtId="49" fontId="1" fillId="0" borderId="0" xfId="0" applyNumberFormat="1" applyFont="1" applyAlignment="1">
      <alignment vertical="top"/>
    </xf>
    <xf numFmtId="0" fontId="18" fillId="0" borderId="0" xfId="0" applyFont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4" fillId="0" borderId="0" xfId="25" applyFont="1" applyAlignment="1">
      <alignment horizontal="right"/>
    </xf>
    <xf numFmtId="0" fontId="23" fillId="0" borderId="0" xfId="25" applyFont="1" applyAlignment="1">
      <alignment horizontal="right"/>
    </xf>
    <xf numFmtId="0" fontId="21" fillId="0" borderId="0" xfId="0" applyFont="1" applyAlignment="1">
      <alignment horizontal="left" indent="2"/>
    </xf>
    <xf numFmtId="2" fontId="4" fillId="0" borderId="1" xfId="0" applyNumberFormat="1" applyFont="1" applyBorder="1" applyAlignment="1">
      <alignment horizontal="center" vertical="center"/>
    </xf>
    <xf numFmtId="2" fontId="17" fillId="2" borderId="1" xfId="24" applyNumberFormat="1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1" fontId="17" fillId="2" borderId="1" xfId="24" applyNumberFormat="1" applyFont="1" applyFill="1" applyBorder="1" applyAlignment="1">
      <alignment horizontal="right" vertical="center"/>
    </xf>
    <xf numFmtId="0" fontId="18" fillId="0" borderId="4" xfId="25" applyFont="1" applyBorder="1" applyAlignment="1">
      <alignment horizontal="center" vertical="center"/>
    </xf>
    <xf numFmtId="0" fontId="1" fillId="0" borderId="4" xfId="25" quotePrefix="1" applyFont="1" applyBorder="1" applyAlignment="1">
      <alignment vertical="center" wrapText="1"/>
    </xf>
    <xf numFmtId="0" fontId="18" fillId="0" borderId="0" xfId="25" applyFont="1" applyBorder="1" applyAlignment="1">
      <alignment vertical="center"/>
    </xf>
    <xf numFmtId="0" fontId="18" fillId="0" borderId="0" xfId="25" applyFont="1" applyBorder="1" applyAlignment="1">
      <alignment horizontal="right" vertical="center"/>
    </xf>
    <xf numFmtId="0" fontId="26" fillId="4" borderId="1" xfId="23" applyFont="1" applyFill="1" applyBorder="1" applyAlignment="1">
      <alignment horizontal="center" vertical="center" wrapText="1"/>
    </xf>
    <xf numFmtId="2" fontId="26" fillId="4" borderId="1" xfId="23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1" fillId="0" borderId="0" xfId="25" applyFont="1" applyAlignment="1">
      <alignment horizontal="center" vertical="top" wrapText="1"/>
    </xf>
    <xf numFmtId="0" fontId="23" fillId="0" borderId="0" xfId="25" applyFont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18" fillId="0" borderId="4" xfId="25" applyFont="1" applyBorder="1" applyAlignment="1">
      <alignment horizontal="center" vertical="center" wrapText="1"/>
    </xf>
    <xf numFmtId="0" fontId="1" fillId="0" borderId="4" xfId="25" quotePrefix="1" applyFont="1" applyBorder="1" applyAlignment="1">
      <alignment horizontal="center" vertical="center" wrapText="1"/>
    </xf>
    <xf numFmtId="2" fontId="1" fillId="0" borderId="4" xfId="25" quotePrefix="1" applyNumberFormat="1" applyFont="1" applyBorder="1" applyAlignment="1">
      <alignment vertical="center" wrapText="1"/>
    </xf>
    <xf numFmtId="0" fontId="21" fillId="0" borderId="0" xfId="25" applyFont="1" applyAlignment="1">
      <alignment horizontal="right"/>
    </xf>
    <xf numFmtId="0" fontId="28" fillId="0" borderId="0" xfId="25" applyFont="1"/>
    <xf numFmtId="0" fontId="28" fillId="0" borderId="0" xfId="25" applyFont="1" applyAlignment="1">
      <alignment horizontal="right" vertical="top"/>
    </xf>
    <xf numFmtId="169" fontId="28" fillId="0" borderId="0" xfId="25" applyNumberFormat="1" applyFont="1"/>
    <xf numFmtId="0" fontId="1" fillId="0" borderId="5" xfId="0" applyFont="1" applyBorder="1" applyAlignment="1">
      <alignment horizontal="center" vertical="center" wrapText="1"/>
    </xf>
    <xf numFmtId="169" fontId="18" fillId="0" borderId="5" xfId="25" applyNumberFormat="1" applyFont="1" applyBorder="1"/>
    <xf numFmtId="169" fontId="22" fillId="0" borderId="3" xfId="25" applyNumberFormat="1" applyFont="1" applyBorder="1"/>
    <xf numFmtId="0" fontId="1" fillId="0" borderId="16" xfId="0" applyFont="1" applyBorder="1" applyAlignment="1">
      <alignment horizontal="center" vertical="center" wrapText="1"/>
    </xf>
    <xf numFmtId="169" fontId="1" fillId="2" borderId="15" xfId="25" applyNumberFormat="1" applyFont="1" applyFill="1" applyBorder="1" applyAlignment="1">
      <alignment vertical="center"/>
    </xf>
    <xf numFmtId="169" fontId="18" fillId="0" borderId="17" xfId="25" applyNumberFormat="1" applyFont="1" applyBorder="1" applyAlignment="1">
      <alignment vertical="center"/>
    </xf>
    <xf numFmtId="169" fontId="18" fillId="0" borderId="18" xfId="25" applyNumberFormat="1" applyFont="1" applyBorder="1"/>
    <xf numFmtId="169" fontId="18" fillId="0" borderId="19" xfId="25" applyNumberFormat="1" applyFont="1" applyBorder="1"/>
    <xf numFmtId="0" fontId="28" fillId="0" borderId="0" xfId="25" applyFont="1" applyBorder="1" applyAlignment="1">
      <alignment horizontal="right" vertical="center"/>
    </xf>
    <xf numFmtId="169" fontId="1" fillId="2" borderId="16" xfId="25" applyNumberFormat="1" applyFont="1" applyFill="1" applyBorder="1" applyAlignment="1">
      <alignment vertical="center"/>
    </xf>
    <xf numFmtId="4" fontId="22" fillId="0" borderId="0" xfId="25" applyNumberFormat="1" applyFont="1"/>
    <xf numFmtId="169" fontId="1" fillId="0" borderId="1" xfId="25" applyNumberFormat="1" applyFont="1" applyBorder="1" applyAlignment="1">
      <alignment vertical="center"/>
    </xf>
    <xf numFmtId="0" fontId="21" fillId="0" borderId="0" xfId="25" applyFont="1" applyAlignment="1">
      <alignment wrapText="1"/>
    </xf>
    <xf numFmtId="0" fontId="21" fillId="0" borderId="4" xfId="25" quotePrefix="1" applyFont="1" applyBorder="1" applyAlignment="1">
      <alignment horizontal="center" vertical="center" wrapText="1"/>
    </xf>
    <xf numFmtId="0" fontId="31" fillId="0" borderId="7" xfId="25" applyFont="1" applyBorder="1" applyAlignment="1">
      <alignment horizontal="right"/>
    </xf>
    <xf numFmtId="0" fontId="32" fillId="0" borderId="0" xfId="25" applyFont="1" applyAlignment="1">
      <alignment horizontal="right"/>
    </xf>
    <xf numFmtId="0" fontId="2" fillId="0" borderId="0" xfId="25" applyFont="1" applyAlignment="1">
      <alignment horizontal="center"/>
    </xf>
    <xf numFmtId="0" fontId="21" fillId="0" borderId="0" xfId="25" applyFont="1" applyAlignment="1">
      <alignment horizontal="center" vertical="top" wrapText="1"/>
    </xf>
    <xf numFmtId="0" fontId="23" fillId="0" borderId="0" xfId="25" applyFont="1" applyBorder="1" applyAlignment="1">
      <alignment horizontal="right"/>
    </xf>
    <xf numFmtId="0" fontId="18" fillId="0" borderId="1" xfId="25" applyFont="1" applyBorder="1" applyAlignment="1">
      <alignment horizontal="center" vertical="center" wrapText="1"/>
    </xf>
    <xf numFmtId="0" fontId="18" fillId="0" borderId="4" xfId="25" applyFont="1" applyBorder="1" applyAlignment="1">
      <alignment horizontal="center" vertical="center"/>
    </xf>
    <xf numFmtId="0" fontId="18" fillId="0" borderId="11" xfId="25" applyFont="1" applyBorder="1" applyAlignment="1">
      <alignment horizontal="center" vertical="center" wrapText="1"/>
    </xf>
    <xf numFmtId="0" fontId="18" fillId="0" borderId="15" xfId="25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1" fillId="0" borderId="0" xfId="25" applyFont="1" applyAlignment="1">
      <alignment horizontal="left" wrapText="1"/>
    </xf>
    <xf numFmtId="0" fontId="23" fillId="0" borderId="7" xfId="25" applyFont="1" applyBorder="1" applyAlignment="1">
      <alignment horizontal="right"/>
    </xf>
    <xf numFmtId="0" fontId="21" fillId="0" borderId="0" xfId="25" applyFont="1" applyAlignment="1">
      <alignment horizontal="right"/>
    </xf>
    <xf numFmtId="0" fontId="21" fillId="0" borderId="7" xfId="25" applyFont="1" applyBorder="1" applyAlignment="1">
      <alignment horizontal="right"/>
    </xf>
    <xf numFmtId="0" fontId="21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21" fillId="0" borderId="9" xfId="0" applyFont="1" applyBorder="1" applyAlignment="1">
      <alignment horizontal="left"/>
    </xf>
    <xf numFmtId="0" fontId="30" fillId="0" borderId="0" xfId="0" applyFont="1" applyAlignment="1">
      <alignment horizontal="center" vertical="top"/>
    </xf>
    <xf numFmtId="0" fontId="26" fillId="2" borderId="1" xfId="23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1" fillId="2" borderId="4" xfId="25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6">
    <cellStyle name="Äåķåęķūé [0]_laroux" xfId="6" xr:uid="{4B8B79D9-3E84-4C13-A657-7E55A60BED24}"/>
    <cellStyle name="Äåķåęķūé_laroux" xfId="7" xr:uid="{5BA0AE7C-C72B-42C9-A651-CD436F5B4604}"/>
    <cellStyle name="Comma 2" xfId="2" xr:uid="{00000000-0005-0000-0000-000000000000}"/>
    <cellStyle name="Currency 2" xfId="22" xr:uid="{D7BF26AB-0602-49C5-895B-9A9F39D51733}"/>
    <cellStyle name="Dezimal [0]_Nossner_Brücke" xfId="8" xr:uid="{4BFC3A1F-F93B-4AF9-A523-30FA1CCB08A2}"/>
    <cellStyle name="Dezimal_en_Master" xfId="9" xr:uid="{B4DB38B7-F3C7-487E-8022-ED8254199040}"/>
    <cellStyle name="Divider" xfId="10" xr:uid="{CC586A18-D367-49CD-8CDC-B8552F767411}"/>
    <cellStyle name="Headline I" xfId="11" xr:uid="{DD369829-23BC-43B8-9C0B-C1D08F6577D3}"/>
    <cellStyle name="Headline II" xfId="12" xr:uid="{7BF5872B-A6B5-487D-8DDB-D3AF3BC5C995}"/>
    <cellStyle name="Headline III" xfId="13" xr:uid="{4C609E99-2795-43BE-A333-7D25E456F6EE}"/>
    <cellStyle name="Īįū÷ķūé_laroux" xfId="14" xr:uid="{BBCBC678-53B8-4EF6-8F6D-6BC4B7575386}"/>
    <cellStyle name="Normal 2" xfId="1" xr:uid="{00000000-0005-0000-0000-000002000000}"/>
    <cellStyle name="Normal 3" xfId="4" xr:uid="{00000000-0005-0000-0000-000003000000}"/>
    <cellStyle name="Normal 4" xfId="5" xr:uid="{1EB71123-A54A-4959-BCFF-CA353AF344D5}"/>
    <cellStyle name="Normal_vajstravas1" xfId="23" xr:uid="{7502F298-535A-4ABE-B224-9321EAC0FE17}"/>
    <cellStyle name="Normal_vajstravas2" xfId="24" xr:uid="{4F3A10AE-148E-4E1D-BFC8-3635E4FA5826}"/>
    <cellStyle name="Parasts" xfId="0" builtinId="0"/>
    <cellStyle name="Parasts 2" xfId="25" xr:uid="{10C592FE-5159-4EBE-A89D-BC9417959631}"/>
    <cellStyle name="Percent 2" xfId="3" xr:uid="{00000000-0005-0000-0000-000005000000}"/>
    <cellStyle name="Position" xfId="15" xr:uid="{DEF134DE-0FD1-49B9-9432-29C226B290E2}"/>
    <cellStyle name="Standard_cm_Master" xfId="16" xr:uid="{ED86BF5F-84DD-431B-A5F0-822FA01E9C76}"/>
    <cellStyle name="Style 1" xfId="17" xr:uid="{2F0C704D-26C3-4949-AFBA-384E24F55084}"/>
    <cellStyle name="Style 2" xfId="18" xr:uid="{3CC3D364-5C6D-4E2F-95B4-FF4BB7E4F861}"/>
    <cellStyle name="Unit" xfId="19" xr:uid="{4D4167A4-FFDC-4EDC-A61F-6A34F78DDE46}"/>
    <cellStyle name="Währung [0]_Nossner_Brücke" xfId="20" xr:uid="{8D2E75B4-305A-456B-BCCE-0F72CEA648A7}"/>
    <cellStyle name="Währung_en_Master" xfId="21" xr:uid="{F6651BE3-02F3-4075-B7A4-CAC08A5BB2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FA58-4D93-4331-9517-A7BF51A46448}">
  <sheetPr>
    <tabColor rgb="FF0070C0"/>
    <pageSetUpPr fitToPage="1"/>
  </sheetPr>
  <dimension ref="B1:G10"/>
  <sheetViews>
    <sheetView tabSelected="1" zoomScaleNormal="100" zoomScaleSheetLayoutView="100" workbookViewId="0">
      <selection activeCell="C22" sqref="C22"/>
    </sheetView>
  </sheetViews>
  <sheetFormatPr defaultColWidth="9.140625" defaultRowHeight="15"/>
  <cols>
    <col min="1" max="1" width="4.28515625" style="20" customWidth="1"/>
    <col min="2" max="2" width="9.140625" style="20"/>
    <col min="3" max="3" width="44.85546875" style="20" customWidth="1"/>
    <col min="4" max="4" width="6" style="20" customWidth="1"/>
    <col min="5" max="5" width="7.28515625" style="20" customWidth="1"/>
    <col min="6" max="6" width="11.85546875" style="20" customWidth="1"/>
    <col min="7" max="7" width="13.28515625" style="20" customWidth="1"/>
    <col min="8" max="16384" width="9.140625" style="20"/>
  </cols>
  <sheetData>
    <row r="1" spans="2:7">
      <c r="B1" s="19"/>
      <c r="C1" s="19"/>
      <c r="D1" s="19"/>
      <c r="E1" s="19"/>
      <c r="F1" s="19"/>
      <c r="G1" s="19"/>
    </row>
    <row r="2" spans="2:7" ht="15.75">
      <c r="B2" s="96" t="s">
        <v>106</v>
      </c>
      <c r="C2" s="96"/>
      <c r="D2" s="96"/>
      <c r="E2" s="96"/>
      <c r="F2" s="96"/>
      <c r="G2" s="96"/>
    </row>
    <row r="3" spans="2:7" ht="48" customHeight="1">
      <c r="B3" s="97" t="s">
        <v>133</v>
      </c>
      <c r="C3" s="97"/>
      <c r="D3" s="97"/>
      <c r="E3" s="97"/>
      <c r="F3" s="97"/>
      <c r="G3" s="97"/>
    </row>
    <row r="5" spans="2:7" ht="121.5" customHeight="1">
      <c r="B5" s="21" t="s">
        <v>107</v>
      </c>
      <c r="C5" s="58" t="s">
        <v>152</v>
      </c>
      <c r="D5" s="73" t="s">
        <v>3</v>
      </c>
      <c r="E5" s="58" t="s">
        <v>151</v>
      </c>
      <c r="F5" s="73" t="s">
        <v>164</v>
      </c>
      <c r="G5" s="21" t="s">
        <v>165</v>
      </c>
    </row>
    <row r="6" spans="2:7" ht="56.25" customHeight="1">
      <c r="B6" s="22">
        <v>1</v>
      </c>
      <c r="C6" s="59" t="s">
        <v>150</v>
      </c>
      <c r="D6" s="74" t="s">
        <v>153</v>
      </c>
      <c r="E6" s="93">
        <v>1</v>
      </c>
      <c r="F6" s="75">
        <f>Kopsavilkums!D16</f>
        <v>0</v>
      </c>
      <c r="G6" s="23">
        <f>E6*F6</f>
        <v>0</v>
      </c>
    </row>
    <row r="7" spans="2:7" ht="29.25" customHeight="1">
      <c r="B7" s="22">
        <v>2</v>
      </c>
      <c r="C7" s="117" t="s">
        <v>166</v>
      </c>
      <c r="D7" s="74" t="s">
        <v>153</v>
      </c>
      <c r="E7" s="93">
        <v>3</v>
      </c>
      <c r="F7" s="59"/>
      <c r="G7" s="23">
        <f>E7*F7</f>
        <v>0</v>
      </c>
    </row>
    <row r="8" spans="2:7">
      <c r="B8" s="60"/>
      <c r="D8" s="61"/>
      <c r="E8" s="61"/>
      <c r="F8" s="61" t="s">
        <v>109</v>
      </c>
      <c r="G8" s="24">
        <f>ROUND(SUM(G6:G7),2)</f>
        <v>0</v>
      </c>
    </row>
    <row r="9" spans="2:7">
      <c r="B9" s="98"/>
      <c r="C9" s="98"/>
      <c r="D9" s="71"/>
      <c r="E9" s="71"/>
      <c r="F9" s="94" t="s">
        <v>154</v>
      </c>
      <c r="G9" s="91">
        <f>ROUND(G8*0.21,2)</f>
        <v>0</v>
      </c>
    </row>
    <row r="10" spans="2:7">
      <c r="B10" s="49"/>
      <c r="D10" s="49"/>
      <c r="E10" s="49"/>
      <c r="F10" s="95" t="s">
        <v>113</v>
      </c>
      <c r="G10" s="24">
        <f>G8+G9</f>
        <v>0</v>
      </c>
    </row>
  </sheetData>
  <mergeCells count="3">
    <mergeCell ref="B2:G2"/>
    <mergeCell ref="B3:G3"/>
    <mergeCell ref="B9:C9"/>
  </mergeCells>
  <pageMargins left="0.7" right="0.7" top="0.75" bottom="0.75" header="0.3" footer="0.3"/>
  <pageSetup paperSize="9" orientation="landscape" r:id="rId1"/>
  <headerFooter scaleWithDoc="0">
    <oddFooter>&amp;C&amp;10&amp;A&amp;R&amp;10Lapa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36ABA-0856-4E40-BCF4-E1E7F6286FB2}">
  <sheetPr>
    <tabColor rgb="FF0070C0"/>
    <pageSetUpPr fitToPage="1"/>
  </sheetPr>
  <dimension ref="B1:S35"/>
  <sheetViews>
    <sheetView zoomScaleNormal="100" zoomScaleSheetLayoutView="100" workbookViewId="0">
      <selection activeCell="H20" sqref="H20"/>
    </sheetView>
  </sheetViews>
  <sheetFormatPr defaultColWidth="9.140625" defaultRowHeight="15"/>
  <cols>
    <col min="1" max="1" width="4.28515625" style="20" customWidth="1"/>
    <col min="2" max="2" width="9.140625" style="20"/>
    <col min="3" max="3" width="44.85546875" style="20" customWidth="1"/>
    <col min="4" max="4" width="27.7109375" style="20" customWidth="1"/>
    <col min="5" max="14" width="9.140625" style="20"/>
    <col min="15" max="15" width="19.7109375" style="20" customWidth="1"/>
    <col min="16" max="16384" width="9.140625" style="20"/>
  </cols>
  <sheetData>
    <row r="1" spans="2:12">
      <c r="B1" s="19"/>
      <c r="C1" s="19"/>
      <c r="D1" s="19"/>
    </row>
    <row r="2" spans="2:12" ht="15.75">
      <c r="B2" s="96" t="s">
        <v>161</v>
      </c>
      <c r="C2" s="96"/>
      <c r="D2" s="96"/>
    </row>
    <row r="3" spans="2:12" ht="48" customHeight="1">
      <c r="B3" s="97" t="s">
        <v>133</v>
      </c>
      <c r="C3" s="97"/>
      <c r="D3" s="97"/>
    </row>
    <row r="4" spans="2:12" ht="15.75" customHeight="1">
      <c r="B4" s="70"/>
      <c r="D4" s="78" t="s">
        <v>155</v>
      </c>
      <c r="E4" s="79">
        <f>D16</f>
        <v>0</v>
      </c>
    </row>
    <row r="5" spans="2:12" ht="18" customHeight="1">
      <c r="B5" s="70"/>
      <c r="D5" s="78" t="s">
        <v>156</v>
      </c>
      <c r="E5" s="79">
        <f>H12</f>
        <v>0</v>
      </c>
    </row>
    <row r="6" spans="2:12" ht="15.75" thickBot="1"/>
    <row r="7" spans="2:12">
      <c r="B7" s="99" t="s">
        <v>107</v>
      </c>
      <c r="C7" s="100" t="s">
        <v>108</v>
      </c>
      <c r="D7" s="101" t="s">
        <v>132</v>
      </c>
      <c r="E7" s="103" t="s">
        <v>157</v>
      </c>
      <c r="F7" s="104"/>
      <c r="G7" s="105"/>
      <c r="H7" s="48"/>
    </row>
    <row r="8" spans="2:12" ht="121.5" customHeight="1">
      <c r="B8" s="99"/>
      <c r="C8" s="100"/>
      <c r="D8" s="102"/>
      <c r="E8" s="3" t="s">
        <v>140</v>
      </c>
      <c r="F8" s="3" t="s">
        <v>159</v>
      </c>
      <c r="G8" s="83" t="s">
        <v>158</v>
      </c>
      <c r="H8" s="80" t="s">
        <v>160</v>
      </c>
    </row>
    <row r="9" spans="2:12" ht="17.25" customHeight="1">
      <c r="B9" s="22">
        <v>1</v>
      </c>
      <c r="C9" s="59" t="str">
        <f>L1_Dispečeri!D6</f>
        <v>Ūdens stacijas “Daugava” otro filtru bloka dispečeru ēka</v>
      </c>
      <c r="D9" s="84">
        <f>SUM(E9:G9)</f>
        <v>0</v>
      </c>
      <c r="E9" s="23">
        <f>L1_Dispečeri!N44</f>
        <v>0</v>
      </c>
      <c r="F9" s="23">
        <f>L1_Dispečeri!O44</f>
        <v>0</v>
      </c>
      <c r="G9" s="89">
        <f>L1_Dispečeri!P44</f>
        <v>0</v>
      </c>
      <c r="H9" s="84">
        <f>L1_Dispečeri!M44</f>
        <v>0</v>
      </c>
      <c r="L9" s="90"/>
    </row>
    <row r="10" spans="2:12" ht="17.25" customHeight="1">
      <c r="B10" s="22">
        <v>2</v>
      </c>
      <c r="C10" s="59" t="str">
        <f>'L2_II pacēlums'!D6</f>
        <v>Ūdens stacijas “Daugava” II.pacēluma sūkņu stacijas ēka</v>
      </c>
      <c r="D10" s="84">
        <f t="shared" ref="D10" si="0">SUM(E10:G10)</f>
        <v>0</v>
      </c>
      <c r="E10" s="23">
        <f>'L2_II pacēlums'!N41</f>
        <v>0</v>
      </c>
      <c r="F10" s="23">
        <f>'L2_II pacēlums'!O41</f>
        <v>0</v>
      </c>
      <c r="G10" s="89">
        <f>'L2_II pacēlums'!P41</f>
        <v>0</v>
      </c>
      <c r="H10" s="84">
        <f>'L2_II pacēlums'!M41</f>
        <v>0</v>
      </c>
      <c r="L10" s="90"/>
    </row>
    <row r="11" spans="2:12" ht="17.25" customHeight="1">
      <c r="B11" s="22">
        <v>3</v>
      </c>
      <c r="C11" s="59" t="str">
        <f>'L3 Remberģi'!D6</f>
        <v>Sūkņu stacijas “Remberģi” ēka</v>
      </c>
      <c r="D11" s="84">
        <f>SUM(E11:G11)</f>
        <v>0</v>
      </c>
      <c r="E11" s="23">
        <f>'L3 Remberģi'!N39</f>
        <v>0</v>
      </c>
      <c r="F11" s="23">
        <f>'L3 Remberģi'!O39</f>
        <v>0</v>
      </c>
      <c r="G11" s="89">
        <f>'L3 Remberģi'!P39</f>
        <v>0</v>
      </c>
      <c r="H11" s="84">
        <f>'L3 Remberģi'!M39</f>
        <v>0</v>
      </c>
      <c r="L11" s="90"/>
    </row>
    <row r="12" spans="2:12" ht="15.75" thickBot="1">
      <c r="B12" s="60"/>
      <c r="C12" s="88" t="s">
        <v>109</v>
      </c>
      <c r="D12" s="85">
        <f>SUM(D9:D11)</f>
        <v>0</v>
      </c>
      <c r="E12" s="86">
        <f>SUM(E9:E11)</f>
        <v>0</v>
      </c>
      <c r="F12" s="86">
        <f>SUM(F9:F11)</f>
        <v>0</v>
      </c>
      <c r="G12" s="87">
        <f>SUM(G9:G11)</f>
        <v>0</v>
      </c>
      <c r="H12" s="81">
        <f>SUM(H9:H11)</f>
        <v>0</v>
      </c>
    </row>
    <row r="13" spans="2:12">
      <c r="B13" s="98" t="s">
        <v>110</v>
      </c>
      <c r="C13" s="107"/>
      <c r="D13" s="82"/>
    </row>
    <row r="14" spans="2:12">
      <c r="B14" s="50"/>
      <c r="C14" s="50" t="s">
        <v>111</v>
      </c>
      <c r="D14" s="25"/>
    </row>
    <row r="15" spans="2:12" ht="15.75" thickBot="1">
      <c r="B15" s="108" t="s">
        <v>112</v>
      </c>
      <c r="C15" s="109"/>
      <c r="D15" s="26"/>
    </row>
    <row r="16" spans="2:12" ht="15.75" thickBot="1">
      <c r="B16" s="49"/>
      <c r="C16" s="49" t="s">
        <v>163</v>
      </c>
      <c r="D16" s="27">
        <f>D12+D13+D15</f>
        <v>0</v>
      </c>
    </row>
    <row r="17" spans="3:19">
      <c r="L17" s="70"/>
      <c r="M17" s="70"/>
      <c r="N17" s="70"/>
      <c r="O17" s="77"/>
      <c r="R17" s="19"/>
      <c r="S17" s="19"/>
    </row>
    <row r="18" spans="3:19" ht="18.75" customHeight="1">
      <c r="C18" s="106" t="s">
        <v>162</v>
      </c>
      <c r="D18" s="106"/>
      <c r="E18" s="106"/>
      <c r="F18" s="106"/>
      <c r="L18" s="70"/>
      <c r="M18" s="70"/>
      <c r="N18" s="70"/>
      <c r="O18" s="77"/>
      <c r="R18" s="19"/>
      <c r="S18" s="19"/>
    </row>
    <row r="19" spans="3:19">
      <c r="L19" s="70"/>
      <c r="M19" s="70"/>
      <c r="N19" s="70"/>
      <c r="O19" s="77"/>
      <c r="R19" s="19"/>
      <c r="S19" s="19"/>
    </row>
    <row r="20" spans="3:19">
      <c r="L20" s="70"/>
      <c r="M20" s="70"/>
      <c r="N20" s="70"/>
      <c r="O20" s="77"/>
      <c r="R20" s="19"/>
      <c r="S20" s="19"/>
    </row>
    <row r="21" spans="3:19" ht="63" customHeight="1">
      <c r="L21" s="70"/>
      <c r="M21" s="70"/>
      <c r="N21" s="70"/>
      <c r="O21" s="77"/>
      <c r="R21" s="19"/>
      <c r="S21" s="19"/>
    </row>
    <row r="22" spans="3:19">
      <c r="L22" s="70"/>
      <c r="M22" s="70"/>
      <c r="N22" s="70"/>
      <c r="O22" s="77"/>
      <c r="R22" s="19"/>
      <c r="S22" s="19"/>
    </row>
    <row r="23" spans="3:19">
      <c r="L23" s="70"/>
      <c r="M23" s="70"/>
      <c r="N23" s="70"/>
      <c r="O23" s="77"/>
      <c r="R23" s="19"/>
      <c r="S23" s="19"/>
    </row>
    <row r="24" spans="3:19">
      <c r="L24" s="70"/>
      <c r="M24" s="70"/>
      <c r="N24" s="70"/>
      <c r="O24" s="77"/>
      <c r="R24" s="19"/>
      <c r="S24" s="19"/>
    </row>
    <row r="25" spans="3:19">
      <c r="L25" s="70"/>
      <c r="M25" s="70"/>
      <c r="N25" s="70"/>
      <c r="O25" s="77"/>
      <c r="R25" s="19"/>
      <c r="S25" s="19"/>
    </row>
    <row r="26" spans="3:19">
      <c r="L26" s="70"/>
      <c r="M26" s="70"/>
      <c r="N26" s="70"/>
      <c r="O26" s="77"/>
      <c r="R26" s="19"/>
      <c r="S26" s="19"/>
    </row>
    <row r="27" spans="3:19">
      <c r="L27" s="70"/>
      <c r="M27" s="70"/>
      <c r="N27" s="70"/>
      <c r="O27" s="77"/>
      <c r="R27" s="19"/>
      <c r="S27" s="19"/>
    </row>
    <row r="28" spans="3:19">
      <c r="L28" s="70"/>
      <c r="M28" s="70"/>
      <c r="N28" s="70"/>
      <c r="O28" s="77"/>
      <c r="R28" s="19"/>
      <c r="S28" s="19"/>
    </row>
    <row r="29" spans="3:19">
      <c r="L29" s="70"/>
      <c r="M29" s="70"/>
      <c r="N29" s="70"/>
      <c r="O29" s="77"/>
      <c r="R29" s="19"/>
      <c r="S29" s="19"/>
    </row>
    <row r="30" spans="3:19">
      <c r="L30" s="92"/>
      <c r="M30" s="92"/>
      <c r="N30" s="92"/>
      <c r="O30" s="92"/>
      <c r="P30" s="19"/>
      <c r="Q30" s="19"/>
      <c r="R30" s="19"/>
      <c r="S30" s="19"/>
    </row>
    <row r="31" spans="3:19">
      <c r="L31" s="19"/>
      <c r="M31" s="19"/>
      <c r="N31" s="19"/>
      <c r="O31" s="19"/>
      <c r="P31" s="19"/>
      <c r="Q31" s="19"/>
      <c r="R31" s="19"/>
      <c r="S31" s="19"/>
    </row>
    <row r="32" spans="3:19">
      <c r="L32" s="19"/>
      <c r="M32" s="19"/>
      <c r="N32" s="19"/>
      <c r="O32" s="19"/>
      <c r="P32" s="19"/>
      <c r="Q32" s="19"/>
      <c r="R32" s="19"/>
      <c r="S32" s="19"/>
    </row>
    <row r="33" spans="12:19">
      <c r="L33" s="19"/>
      <c r="M33" s="76"/>
      <c r="N33" s="19"/>
      <c r="O33" s="19"/>
      <c r="P33" s="19"/>
      <c r="Q33" s="19"/>
      <c r="R33" s="19"/>
      <c r="S33" s="19"/>
    </row>
    <row r="34" spans="12:19">
      <c r="L34" s="19"/>
      <c r="M34" s="76"/>
      <c r="N34" s="19"/>
      <c r="O34" s="19"/>
      <c r="P34" s="19"/>
      <c r="Q34" s="19"/>
      <c r="R34" s="19"/>
      <c r="S34" s="19"/>
    </row>
    <row r="35" spans="12:19">
      <c r="L35" s="19"/>
      <c r="M35" s="76"/>
      <c r="N35" s="19"/>
      <c r="O35" s="19"/>
      <c r="P35" s="19"/>
      <c r="Q35" s="19"/>
      <c r="R35" s="19"/>
      <c r="S35" s="19"/>
    </row>
  </sheetData>
  <mergeCells count="9">
    <mergeCell ref="B2:D2"/>
    <mergeCell ref="B3:D3"/>
    <mergeCell ref="B13:C13"/>
    <mergeCell ref="B15:C15"/>
    <mergeCell ref="B7:B8"/>
    <mergeCell ref="C7:C8"/>
    <mergeCell ref="D7:D8"/>
    <mergeCell ref="E7:G7"/>
    <mergeCell ref="C18:F18"/>
  </mergeCells>
  <pageMargins left="0.7" right="0.7" top="0.75" bottom="0.75" header="0.3" footer="0.3"/>
  <pageSetup paperSize="9" orientation="landscape" r:id="rId1"/>
  <headerFooter scaleWithDoc="0">
    <oddFooter>&amp;C&amp;10&amp;A&amp;R&amp;10Lapa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499C-25B4-4C70-9ED4-D89E279C282A}">
  <dimension ref="A2:T50"/>
  <sheetViews>
    <sheetView zoomScaleNormal="100" zoomScaleSheetLayoutView="70" workbookViewId="0">
      <selection activeCell="A5" sqref="A5:C5"/>
    </sheetView>
  </sheetViews>
  <sheetFormatPr defaultColWidth="9.140625" defaultRowHeight="12.75"/>
  <cols>
    <col min="1" max="1" width="4.5703125" style="1" customWidth="1"/>
    <col min="2" max="2" width="45.28515625" style="1" customWidth="1"/>
    <col min="3" max="3" width="14.140625" style="1" customWidth="1"/>
    <col min="4" max="4" width="9.5703125" style="1" customWidth="1"/>
    <col min="5" max="5" width="8.85546875" style="2" customWidth="1"/>
    <col min="6" max="6" width="11.140625" style="2" customWidth="1"/>
    <col min="7" max="14" width="10.42578125" style="1" customWidth="1"/>
    <col min="15" max="15" width="9.140625" style="1"/>
    <col min="16" max="16" width="10.42578125" style="1" customWidth="1"/>
    <col min="17" max="16384" width="9.140625" style="1"/>
  </cols>
  <sheetData>
    <row r="2" spans="1:17" ht="15.75">
      <c r="A2" s="32"/>
      <c r="B2" s="111" t="s">
        <v>114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5">
      <c r="A3" s="33"/>
      <c r="B3" s="39"/>
      <c r="C3" s="112" t="s">
        <v>127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>
      <c r="A4" s="32"/>
      <c r="B4" s="113" t="s">
        <v>115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ht="15.75">
      <c r="A5" s="110" t="s">
        <v>116</v>
      </c>
      <c r="B5" s="110"/>
      <c r="C5" s="110"/>
      <c r="D5" s="44" t="s">
        <v>126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5">
      <c r="A6" s="110" t="s">
        <v>108</v>
      </c>
      <c r="B6" s="110"/>
      <c r="C6" s="110"/>
      <c r="D6" s="41" t="s">
        <v>129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7" ht="15">
      <c r="A7" s="110" t="s">
        <v>117</v>
      </c>
      <c r="B7" s="110"/>
      <c r="C7" s="110"/>
      <c r="D7" s="41" t="s">
        <v>123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15">
      <c r="A8" s="110" t="s">
        <v>118</v>
      </c>
      <c r="B8" s="110"/>
      <c r="C8" s="110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15">
      <c r="A9" s="110" t="s">
        <v>122</v>
      </c>
      <c r="B9" s="110"/>
      <c r="C9" s="110"/>
      <c r="D9" s="110"/>
      <c r="E9" s="110"/>
      <c r="F9" s="110"/>
      <c r="G9" s="110"/>
      <c r="H9" s="110"/>
      <c r="I9" s="110"/>
      <c r="J9" s="110"/>
      <c r="K9" s="51"/>
      <c r="L9" s="37" t="s">
        <v>119</v>
      </c>
      <c r="M9" s="37"/>
      <c r="N9" s="37"/>
      <c r="O9" s="38">
        <f>Q44</f>
        <v>0</v>
      </c>
      <c r="P9" s="39" t="s">
        <v>120</v>
      </c>
      <c r="Q9" s="39"/>
    </row>
    <row r="10" spans="1:17" ht="15">
      <c r="A10" s="42"/>
      <c r="B10" s="42"/>
      <c r="C10" s="42"/>
      <c r="D10" s="39"/>
      <c r="E10" s="39"/>
      <c r="F10" s="39"/>
      <c r="G10" s="39"/>
      <c r="H10" s="39"/>
      <c r="I10" s="39"/>
      <c r="J10" s="39"/>
      <c r="K10" s="39"/>
      <c r="L10" s="40" t="s">
        <v>121</v>
      </c>
      <c r="M10" s="40"/>
      <c r="N10" s="40"/>
      <c r="O10" s="40"/>
      <c r="P10" s="40"/>
      <c r="Q10" s="40"/>
    </row>
    <row r="11" spans="1:17" ht="1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30" customHeight="1">
      <c r="A12" s="3" t="s">
        <v>0</v>
      </c>
      <c r="B12" s="4" t="s">
        <v>1</v>
      </c>
      <c r="C12" s="15" t="s">
        <v>2</v>
      </c>
      <c r="D12" s="15" t="s">
        <v>3</v>
      </c>
      <c r="E12" s="118" t="s">
        <v>5</v>
      </c>
      <c r="F12" s="118" t="s">
        <v>167</v>
      </c>
      <c r="G12" s="114" t="s">
        <v>147</v>
      </c>
      <c r="H12" s="114"/>
      <c r="I12" s="114"/>
      <c r="J12" s="114"/>
      <c r="K12" s="114"/>
      <c r="L12" s="114"/>
      <c r="M12" s="114" t="s">
        <v>148</v>
      </c>
      <c r="N12" s="114"/>
      <c r="O12" s="114"/>
      <c r="P12" s="114"/>
      <c r="Q12" s="114"/>
    </row>
    <row r="13" spans="1:17" ht="58.9" customHeight="1">
      <c r="A13" s="68"/>
      <c r="B13" s="69"/>
      <c r="C13" s="68"/>
      <c r="D13" s="68"/>
      <c r="E13" s="69"/>
      <c r="F13" s="69"/>
      <c r="G13" s="62" t="s">
        <v>136</v>
      </c>
      <c r="H13" s="62" t="s">
        <v>144</v>
      </c>
      <c r="I13" s="62" t="s">
        <v>149</v>
      </c>
      <c r="J13" s="63" t="s">
        <v>137</v>
      </c>
      <c r="K13" s="62" t="s">
        <v>50</v>
      </c>
      <c r="L13" s="62" t="s">
        <v>138</v>
      </c>
      <c r="M13" s="28" t="s">
        <v>139</v>
      </c>
      <c r="N13" s="28" t="s">
        <v>140</v>
      </c>
      <c r="O13" s="28" t="s">
        <v>141</v>
      </c>
      <c r="P13" s="28" t="s">
        <v>142</v>
      </c>
      <c r="Q13" s="28" t="s">
        <v>143</v>
      </c>
    </row>
    <row r="14" spans="1:17" ht="15" customHeight="1">
      <c r="A14" s="29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29">
        <v>7</v>
      </c>
      <c r="H14" s="29">
        <v>8</v>
      </c>
      <c r="I14" s="30">
        <v>9</v>
      </c>
      <c r="J14" s="30">
        <v>10</v>
      </c>
      <c r="K14" s="29">
        <v>11</v>
      </c>
      <c r="L14" s="30">
        <v>12</v>
      </c>
      <c r="M14" s="30">
        <v>13</v>
      </c>
      <c r="N14" s="29">
        <v>14</v>
      </c>
      <c r="O14" s="30">
        <v>15</v>
      </c>
      <c r="P14" s="29">
        <v>16</v>
      </c>
      <c r="Q14" s="29">
        <v>17</v>
      </c>
    </row>
    <row r="15" spans="1:17" ht="15" customHeight="1">
      <c r="A15" s="116" t="s">
        <v>96</v>
      </c>
      <c r="B15" s="116"/>
      <c r="C15" s="116"/>
      <c r="D15" s="116"/>
      <c r="E15" s="116"/>
      <c r="F15" s="116"/>
    </row>
    <row r="16" spans="1:17" ht="22.5">
      <c r="A16" s="7" t="s">
        <v>8</v>
      </c>
      <c r="B16" s="8" t="s">
        <v>95</v>
      </c>
      <c r="C16" s="18" t="s">
        <v>94</v>
      </c>
      <c r="D16" s="3" t="s">
        <v>10</v>
      </c>
      <c r="E16" s="3">
        <v>1</v>
      </c>
      <c r="F16" s="17" t="s">
        <v>91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>
      <c r="A17" s="7" t="s">
        <v>7</v>
      </c>
      <c r="B17" s="8" t="s">
        <v>93</v>
      </c>
      <c r="C17" s="18" t="s">
        <v>92</v>
      </c>
      <c r="D17" s="3" t="s">
        <v>11</v>
      </c>
      <c r="E17" s="3">
        <v>1</v>
      </c>
      <c r="F17" s="17" t="s">
        <v>91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>
      <c r="A18" s="7" t="s">
        <v>9</v>
      </c>
      <c r="B18" s="16" t="s">
        <v>90</v>
      </c>
      <c r="C18" s="6"/>
      <c r="D18" s="4" t="s">
        <v>11</v>
      </c>
      <c r="E18" s="4">
        <v>1</v>
      </c>
      <c r="F18" s="3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5" customHeight="1">
      <c r="A19" s="116" t="s">
        <v>89</v>
      </c>
      <c r="B19" s="116"/>
      <c r="C19" s="116"/>
      <c r="D19" s="116"/>
      <c r="E19" s="116"/>
      <c r="F19" s="11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>
      <c r="A20" s="7" t="s">
        <v>88</v>
      </c>
      <c r="B20" s="8" t="s">
        <v>12</v>
      </c>
      <c r="C20" s="3" t="s">
        <v>14</v>
      </c>
      <c r="D20" s="4" t="s">
        <v>4</v>
      </c>
      <c r="E20" s="56">
        <v>270</v>
      </c>
      <c r="F20" s="4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>
      <c r="A21" s="7" t="s">
        <v>87</v>
      </c>
      <c r="B21" s="8" t="s">
        <v>86</v>
      </c>
      <c r="C21" s="3" t="s">
        <v>14</v>
      </c>
      <c r="D21" s="4" t="s">
        <v>10</v>
      </c>
      <c r="E21" s="4">
        <v>210</v>
      </c>
      <c r="F21" s="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>
      <c r="A22" s="7" t="s">
        <v>85</v>
      </c>
      <c r="B22" s="8" t="s">
        <v>13</v>
      </c>
      <c r="C22" s="3" t="s">
        <v>14</v>
      </c>
      <c r="D22" s="4" t="s">
        <v>10</v>
      </c>
      <c r="E22" s="4">
        <v>60</v>
      </c>
      <c r="F22" s="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>
      <c r="A23" s="7" t="s">
        <v>84</v>
      </c>
      <c r="B23" s="8" t="s">
        <v>15</v>
      </c>
      <c r="C23" s="3" t="s">
        <v>14</v>
      </c>
      <c r="D23" s="4" t="s">
        <v>10</v>
      </c>
      <c r="E23" s="4">
        <v>20</v>
      </c>
      <c r="F23" s="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>
      <c r="A24" s="7" t="s">
        <v>83</v>
      </c>
      <c r="B24" s="8" t="s">
        <v>82</v>
      </c>
      <c r="C24" s="3" t="s">
        <v>14</v>
      </c>
      <c r="D24" s="4" t="s">
        <v>10</v>
      </c>
      <c r="E24" s="4">
        <v>1</v>
      </c>
      <c r="F24" s="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>
      <c r="A25" s="7" t="s">
        <v>81</v>
      </c>
      <c r="B25" s="8" t="s">
        <v>80</v>
      </c>
      <c r="C25" s="3" t="s">
        <v>14</v>
      </c>
      <c r="D25" s="4" t="s">
        <v>10</v>
      </c>
      <c r="E25" s="4">
        <v>8</v>
      </c>
      <c r="F25" s="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ht="25.5">
      <c r="A26" s="7" t="s">
        <v>79</v>
      </c>
      <c r="B26" s="8" t="s">
        <v>78</v>
      </c>
      <c r="C26" s="3" t="s">
        <v>14</v>
      </c>
      <c r="D26" s="4" t="s">
        <v>11</v>
      </c>
      <c r="E26" s="4">
        <v>3</v>
      </c>
      <c r="F26" s="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ht="25.5">
      <c r="A27" s="7" t="s">
        <v>77</v>
      </c>
      <c r="B27" s="8" t="s">
        <v>76</v>
      </c>
      <c r="C27" s="3" t="s">
        <v>14</v>
      </c>
      <c r="D27" s="4" t="s">
        <v>11</v>
      </c>
      <c r="E27" s="4">
        <v>5</v>
      </c>
      <c r="F27" s="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ht="25.5">
      <c r="A28" s="7" t="s">
        <v>75</v>
      </c>
      <c r="B28" s="8" t="s">
        <v>74</v>
      </c>
      <c r="C28" s="3" t="s">
        <v>14</v>
      </c>
      <c r="D28" s="4" t="s">
        <v>11</v>
      </c>
      <c r="E28" s="4">
        <v>2</v>
      </c>
      <c r="F28" s="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>
      <c r="A29" s="7" t="s">
        <v>73</v>
      </c>
      <c r="B29" s="8" t="s">
        <v>72</v>
      </c>
      <c r="C29" s="3" t="s">
        <v>14</v>
      </c>
      <c r="D29" s="4" t="s">
        <v>10</v>
      </c>
      <c r="E29" s="4">
        <v>8</v>
      </c>
      <c r="F29" s="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>
      <c r="A30" s="7" t="s">
        <v>71</v>
      </c>
      <c r="B30" s="8" t="s">
        <v>55</v>
      </c>
      <c r="C30" s="3" t="s">
        <v>14</v>
      </c>
      <c r="D30" s="4" t="s">
        <v>10</v>
      </c>
      <c r="E30" s="5">
        <v>15</v>
      </c>
      <c r="F30" s="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>
      <c r="A31" s="7" t="s">
        <v>70</v>
      </c>
      <c r="B31" s="8" t="s">
        <v>26</v>
      </c>
      <c r="C31" s="3" t="s">
        <v>14</v>
      </c>
      <c r="D31" s="4" t="s">
        <v>10</v>
      </c>
      <c r="E31" s="4">
        <v>8</v>
      </c>
      <c r="F31" s="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>
      <c r="A32" s="7" t="s">
        <v>69</v>
      </c>
      <c r="B32" s="8" t="s">
        <v>16</v>
      </c>
      <c r="C32" s="3" t="s">
        <v>14</v>
      </c>
      <c r="D32" s="4" t="s">
        <v>4</v>
      </c>
      <c r="E32" s="56">
        <v>180</v>
      </c>
      <c r="F32" s="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20">
      <c r="A33" s="7" t="s">
        <v>68</v>
      </c>
      <c r="B33" s="8" t="s">
        <v>17</v>
      </c>
      <c r="C33" s="3" t="s">
        <v>14</v>
      </c>
      <c r="D33" s="4" t="s">
        <v>10</v>
      </c>
      <c r="E33" s="4">
        <v>30</v>
      </c>
      <c r="F33" s="1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20">
      <c r="A34" s="7" t="s">
        <v>67</v>
      </c>
      <c r="B34" s="8" t="s">
        <v>18</v>
      </c>
      <c r="C34" s="3" t="s">
        <v>14</v>
      </c>
      <c r="D34" s="4" t="s">
        <v>10</v>
      </c>
      <c r="E34" s="4">
        <v>9</v>
      </c>
      <c r="F34" s="1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20">
      <c r="A35" s="7" t="s">
        <v>66</v>
      </c>
      <c r="B35" s="8" t="s">
        <v>27</v>
      </c>
      <c r="C35" s="3" t="s">
        <v>14</v>
      </c>
      <c r="D35" s="4" t="s">
        <v>10</v>
      </c>
      <c r="E35" s="4">
        <v>1</v>
      </c>
      <c r="F35" s="15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20">
      <c r="A36" s="7" t="s">
        <v>65</v>
      </c>
      <c r="B36" s="8" t="s">
        <v>19</v>
      </c>
      <c r="C36" s="3"/>
      <c r="D36" s="4" t="s">
        <v>4</v>
      </c>
      <c r="E36" s="56">
        <v>5</v>
      </c>
      <c r="F36" s="15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20">
      <c r="A37" s="7" t="s">
        <v>64</v>
      </c>
      <c r="B37" s="8" t="s">
        <v>20</v>
      </c>
      <c r="C37" s="3"/>
      <c r="D37" s="4" t="s">
        <v>4</v>
      </c>
      <c r="E37" s="56">
        <v>5</v>
      </c>
      <c r="F37" s="15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20">
      <c r="A38" s="7" t="s">
        <v>63</v>
      </c>
      <c r="B38" s="8" t="s">
        <v>28</v>
      </c>
      <c r="C38" s="3"/>
      <c r="D38" s="4" t="s">
        <v>4</v>
      </c>
      <c r="E38" s="56">
        <v>90</v>
      </c>
      <c r="F38" s="15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20">
      <c r="A39" s="7" t="s">
        <v>62</v>
      </c>
      <c r="B39" s="8" t="s">
        <v>29</v>
      </c>
      <c r="C39" s="3"/>
      <c r="D39" s="4" t="s">
        <v>4</v>
      </c>
      <c r="E39" s="56">
        <v>40</v>
      </c>
      <c r="F39" s="1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20">
      <c r="A40" s="7" t="s">
        <v>61</v>
      </c>
      <c r="B40" s="8" t="s">
        <v>30</v>
      </c>
      <c r="C40" s="3"/>
      <c r="D40" s="4" t="s">
        <v>11</v>
      </c>
      <c r="E40" s="4">
        <v>1</v>
      </c>
      <c r="F40" s="15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20">
      <c r="A41" s="7" t="s">
        <v>60</v>
      </c>
      <c r="B41" s="8" t="s">
        <v>59</v>
      </c>
      <c r="C41" s="3"/>
      <c r="D41" s="4" t="s">
        <v>11</v>
      </c>
      <c r="E41" s="4">
        <v>2</v>
      </c>
      <c r="F41" s="1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20">
      <c r="A42" s="7" t="s">
        <v>58</v>
      </c>
      <c r="B42" s="8" t="s">
        <v>31</v>
      </c>
      <c r="C42" s="3"/>
      <c r="D42" s="4" t="s">
        <v>11</v>
      </c>
      <c r="E42" s="4">
        <v>1</v>
      </c>
      <c r="F42" s="1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20">
      <c r="A43" s="7" t="s">
        <v>57</v>
      </c>
      <c r="B43" s="9" t="s">
        <v>6</v>
      </c>
      <c r="C43" s="4"/>
      <c r="D43" s="4" t="s">
        <v>11</v>
      </c>
      <c r="E43" s="4">
        <v>1</v>
      </c>
      <c r="F43" s="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20">
      <c r="E44" s="1"/>
      <c r="F44" s="1"/>
      <c r="L44" s="46" t="s">
        <v>135</v>
      </c>
      <c r="M44" s="14">
        <f>SUM(M16:M43)</f>
        <v>0</v>
      </c>
      <c r="N44" s="14">
        <f>SUM(N16:N43)</f>
        <v>0</v>
      </c>
      <c r="O44" s="14">
        <f>SUM(O16:O43)</f>
        <v>0</v>
      </c>
      <c r="P44" s="14">
        <f>SUM(P16:P43)</f>
        <v>0</v>
      </c>
      <c r="Q44" s="13">
        <f>SUM(N44,O44,P44)</f>
        <v>0</v>
      </c>
    </row>
    <row r="46" spans="1:20">
      <c r="A46" s="1" t="s">
        <v>168</v>
      </c>
    </row>
    <row r="48" spans="1:20">
      <c r="A48" s="115" t="s">
        <v>134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45"/>
      <c r="R48" s="45"/>
      <c r="S48" s="45"/>
      <c r="T48" s="45"/>
    </row>
    <row r="49" spans="1:20">
      <c r="A49" s="115" t="s">
        <v>145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45"/>
      <c r="R49" s="45"/>
      <c r="S49" s="45"/>
      <c r="T49" s="45"/>
    </row>
    <row r="50" spans="1:20">
      <c r="A50" s="115" t="s">
        <v>146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</row>
  </sheetData>
  <mergeCells count="15">
    <mergeCell ref="G12:L12"/>
    <mergeCell ref="M12:Q12"/>
    <mergeCell ref="A48:P48"/>
    <mergeCell ref="A49:P49"/>
    <mergeCell ref="A50:P50"/>
    <mergeCell ref="A15:F15"/>
    <mergeCell ref="A19:F19"/>
    <mergeCell ref="A7:C7"/>
    <mergeCell ref="A8:C8"/>
    <mergeCell ref="A9:J9"/>
    <mergeCell ref="B2:Q2"/>
    <mergeCell ref="C3:Q3"/>
    <mergeCell ref="B4:Q4"/>
    <mergeCell ref="A5:C5"/>
    <mergeCell ref="A6:C6"/>
  </mergeCells>
  <pageMargins left="0.70866141732283472" right="0.70866141732283472" top="0.98425196850393704" bottom="0.74803149606299213" header="0.31496062992125984" footer="0.31496062992125984"/>
  <pageSetup paperSize="9" scale="90" fitToHeight="0" orientation="portrait" r:id="rId1"/>
  <headerFooter>
    <oddHeader xml:space="preserve">&amp;LObjekts: Ūdens stacijas "Daugava" otro filtru bloka 
dispečeru ēka, Bauskas ielā 209, Rīga
</oddHeader>
    <oddFooter>&amp;LMateriālu specifikācija&amp;C&amp;P/1&amp;REL.is-5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44E51-65A6-4748-AB3D-81D13E492D52}">
  <dimension ref="A2:Q47"/>
  <sheetViews>
    <sheetView zoomScaleNormal="100" zoomScaleSheetLayoutView="70" workbookViewId="0">
      <selection activeCell="B4" sqref="B4:Q4"/>
    </sheetView>
  </sheetViews>
  <sheetFormatPr defaultColWidth="9.140625" defaultRowHeight="12.75"/>
  <cols>
    <col min="1" max="1" width="4.5703125" style="1" customWidth="1"/>
    <col min="2" max="2" width="45.28515625" style="1" customWidth="1"/>
    <col min="3" max="3" width="14.140625" style="1" customWidth="1"/>
    <col min="4" max="4" width="9.5703125" style="1" customWidth="1"/>
    <col min="5" max="5" width="8.85546875" style="2" customWidth="1"/>
    <col min="6" max="6" width="11.140625" style="2" customWidth="1"/>
    <col min="7" max="10" width="11.140625" style="1" customWidth="1"/>
    <col min="11" max="11" width="9.140625" style="1"/>
    <col min="12" max="12" width="10.28515625" style="1" customWidth="1"/>
    <col min="13" max="14" width="9.85546875" style="1" customWidth="1"/>
    <col min="15" max="15" width="9.140625" style="1"/>
    <col min="16" max="16" width="10.7109375" style="1" customWidth="1"/>
    <col min="17" max="16384" width="9.140625" style="1"/>
  </cols>
  <sheetData>
    <row r="2" spans="1:17" ht="15.75">
      <c r="A2" s="32"/>
      <c r="B2" s="111" t="s">
        <v>125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5">
      <c r="A3" s="33"/>
      <c r="B3" s="39"/>
      <c r="C3" s="112" t="s">
        <v>127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>
      <c r="A4" s="32"/>
      <c r="B4" s="113" t="s">
        <v>115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ht="15.75">
      <c r="A5" s="110" t="s">
        <v>116</v>
      </c>
      <c r="B5" s="110"/>
      <c r="C5" s="110"/>
      <c r="D5" s="44" t="s">
        <v>126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5">
      <c r="A6" s="110" t="s">
        <v>108</v>
      </c>
      <c r="B6" s="110"/>
      <c r="C6" s="110"/>
      <c r="D6" s="41" t="s">
        <v>128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ht="15">
      <c r="A7" s="110" t="s">
        <v>117</v>
      </c>
      <c r="B7" s="110"/>
      <c r="C7" s="110"/>
      <c r="D7" s="41" t="s">
        <v>123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ht="15">
      <c r="A8" s="110" t="s">
        <v>118</v>
      </c>
      <c r="B8" s="110"/>
      <c r="C8" s="110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15">
      <c r="A9" s="110" t="s">
        <v>122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37" t="s">
        <v>119</v>
      </c>
      <c r="M9" s="37"/>
      <c r="N9" s="37"/>
      <c r="O9" s="38">
        <f>Q41</f>
        <v>0</v>
      </c>
      <c r="P9" s="39" t="s">
        <v>120</v>
      </c>
      <c r="Q9" s="39"/>
    </row>
    <row r="10" spans="1:17" ht="15">
      <c r="A10" s="42"/>
      <c r="B10" s="42"/>
      <c r="C10" s="42"/>
      <c r="D10" s="39"/>
      <c r="E10" s="39"/>
      <c r="F10" s="39"/>
      <c r="G10" s="39"/>
      <c r="H10" s="39"/>
      <c r="I10" s="39"/>
      <c r="J10" s="39"/>
      <c r="K10" s="39"/>
      <c r="L10" s="40" t="s">
        <v>121</v>
      </c>
      <c r="M10" s="40"/>
      <c r="N10" s="40"/>
      <c r="O10" s="40"/>
      <c r="P10" s="40"/>
      <c r="Q10" s="40"/>
    </row>
    <row r="11" spans="1:17" ht="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ht="30" customHeight="1">
      <c r="A12" s="3" t="s">
        <v>0</v>
      </c>
      <c r="B12" s="4" t="s">
        <v>1</v>
      </c>
      <c r="C12" s="15" t="s">
        <v>2</v>
      </c>
      <c r="D12" s="15" t="s">
        <v>3</v>
      </c>
      <c r="E12" s="119" t="s">
        <v>5</v>
      </c>
      <c r="F12" s="119" t="s">
        <v>167</v>
      </c>
      <c r="G12" s="114" t="s">
        <v>147</v>
      </c>
      <c r="H12" s="114"/>
      <c r="I12" s="114"/>
      <c r="J12" s="114"/>
      <c r="K12" s="114"/>
      <c r="L12" s="114"/>
      <c r="M12" s="114" t="s">
        <v>148</v>
      </c>
      <c r="N12" s="114"/>
      <c r="O12" s="114"/>
      <c r="P12" s="114"/>
      <c r="Q12" s="114"/>
    </row>
    <row r="13" spans="1:17" ht="55.15" customHeight="1">
      <c r="A13" s="64"/>
      <c r="B13" s="65"/>
      <c r="C13" s="64"/>
      <c r="D13" s="64"/>
      <c r="E13" s="66"/>
      <c r="F13" s="66"/>
      <c r="G13" s="62" t="s">
        <v>136</v>
      </c>
      <c r="H13" s="62" t="s">
        <v>144</v>
      </c>
      <c r="I13" s="62" t="s">
        <v>149</v>
      </c>
      <c r="J13" s="63" t="s">
        <v>137</v>
      </c>
      <c r="K13" s="62" t="s">
        <v>50</v>
      </c>
      <c r="L13" s="62" t="s">
        <v>138</v>
      </c>
      <c r="M13" s="28" t="s">
        <v>139</v>
      </c>
      <c r="N13" s="28" t="s">
        <v>140</v>
      </c>
      <c r="O13" s="28" t="s">
        <v>141</v>
      </c>
      <c r="P13" s="28" t="s">
        <v>142</v>
      </c>
      <c r="Q13" s="28" t="s">
        <v>143</v>
      </c>
    </row>
    <row r="14" spans="1:17" ht="15" customHeight="1">
      <c r="A14" s="29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29">
        <v>7</v>
      </c>
      <c r="H14" s="29">
        <v>8</v>
      </c>
      <c r="I14" s="30">
        <v>9</v>
      </c>
      <c r="J14" s="30">
        <v>10</v>
      </c>
      <c r="K14" s="29">
        <v>11</v>
      </c>
      <c r="L14" s="30">
        <v>12</v>
      </c>
      <c r="M14" s="30">
        <v>13</v>
      </c>
      <c r="N14" s="29">
        <v>14</v>
      </c>
      <c r="O14" s="30">
        <v>15</v>
      </c>
      <c r="P14" s="29">
        <v>16</v>
      </c>
      <c r="Q14" s="29">
        <v>17</v>
      </c>
    </row>
    <row r="15" spans="1:17" ht="15" customHeight="1">
      <c r="A15" s="116" t="s">
        <v>32</v>
      </c>
      <c r="B15" s="116"/>
      <c r="C15" s="116"/>
      <c r="D15" s="116"/>
      <c r="E15" s="116"/>
      <c r="F15" s="11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</row>
    <row r="16" spans="1:17">
      <c r="A16" s="7" t="s">
        <v>8</v>
      </c>
      <c r="B16" s="8" t="s">
        <v>12</v>
      </c>
      <c r="C16" s="3" t="s">
        <v>14</v>
      </c>
      <c r="D16" s="4" t="s">
        <v>4</v>
      </c>
      <c r="E16" s="52">
        <v>600</v>
      </c>
      <c r="F16" s="5"/>
      <c r="G16" s="11"/>
      <c r="H16" s="11"/>
      <c r="I16" s="11"/>
      <c r="J16" s="11"/>
      <c r="K16" s="11"/>
      <c r="L16" s="11"/>
      <c r="M16" s="53"/>
      <c r="N16" s="53"/>
      <c r="O16" s="53"/>
      <c r="P16" s="53"/>
      <c r="Q16" s="53"/>
    </row>
    <row r="17" spans="1:17">
      <c r="A17" s="7" t="s">
        <v>7</v>
      </c>
      <c r="B17" s="8" t="s">
        <v>25</v>
      </c>
      <c r="C17" s="3" t="s">
        <v>14</v>
      </c>
      <c r="D17" s="4" t="s">
        <v>10</v>
      </c>
      <c r="E17" s="5">
        <v>450</v>
      </c>
      <c r="F17" s="5"/>
      <c r="G17" s="11"/>
      <c r="H17" s="11"/>
      <c r="I17" s="11"/>
      <c r="J17" s="11"/>
      <c r="K17" s="11"/>
      <c r="L17" s="11"/>
      <c r="M17" s="53"/>
      <c r="N17" s="53"/>
      <c r="O17" s="53"/>
      <c r="P17" s="53"/>
      <c r="Q17" s="53"/>
    </row>
    <row r="18" spans="1:17">
      <c r="A18" s="7" t="s">
        <v>9</v>
      </c>
      <c r="B18" s="8" t="s">
        <v>13</v>
      </c>
      <c r="C18" s="3" t="s">
        <v>14</v>
      </c>
      <c r="D18" s="4" t="s">
        <v>10</v>
      </c>
      <c r="E18" s="5">
        <v>150</v>
      </c>
      <c r="F18" s="5"/>
      <c r="G18" s="11"/>
      <c r="H18" s="11"/>
      <c r="I18" s="11"/>
      <c r="J18" s="11"/>
      <c r="K18" s="11"/>
      <c r="L18" s="11"/>
      <c r="M18" s="53"/>
      <c r="N18" s="53"/>
      <c r="O18" s="53"/>
      <c r="P18" s="53"/>
      <c r="Q18" s="53"/>
    </row>
    <row r="19" spans="1:17">
      <c r="A19" s="7" t="s">
        <v>33</v>
      </c>
      <c r="B19" s="8" t="s">
        <v>15</v>
      </c>
      <c r="C19" s="3" t="s">
        <v>14</v>
      </c>
      <c r="D19" s="4" t="s">
        <v>10</v>
      </c>
      <c r="E19" s="5">
        <v>34</v>
      </c>
      <c r="F19" s="5"/>
      <c r="G19" s="11"/>
      <c r="H19" s="11"/>
      <c r="I19" s="11"/>
      <c r="J19" s="11"/>
      <c r="K19" s="11"/>
      <c r="L19" s="11"/>
      <c r="M19" s="53"/>
      <c r="N19" s="53"/>
      <c r="O19" s="53"/>
      <c r="P19" s="53"/>
      <c r="Q19" s="53"/>
    </row>
    <row r="20" spans="1:17">
      <c r="A20" s="7" t="s">
        <v>34</v>
      </c>
      <c r="B20" s="8" t="s">
        <v>82</v>
      </c>
      <c r="C20" s="3" t="s">
        <v>14</v>
      </c>
      <c r="D20" s="4" t="s">
        <v>10</v>
      </c>
      <c r="E20" s="5">
        <v>1</v>
      </c>
      <c r="F20" s="5"/>
      <c r="G20" s="11"/>
      <c r="H20" s="11"/>
      <c r="I20" s="11"/>
      <c r="J20" s="11"/>
      <c r="K20" s="11"/>
      <c r="L20" s="11"/>
      <c r="M20" s="53"/>
      <c r="N20" s="53"/>
      <c r="O20" s="53"/>
      <c r="P20" s="53"/>
      <c r="Q20" s="53"/>
    </row>
    <row r="21" spans="1:17" ht="25.5">
      <c r="A21" s="7" t="s">
        <v>35</v>
      </c>
      <c r="B21" s="8" t="s">
        <v>97</v>
      </c>
      <c r="C21" s="3" t="s">
        <v>14</v>
      </c>
      <c r="D21" s="4" t="s">
        <v>11</v>
      </c>
      <c r="E21" s="5">
        <v>1</v>
      </c>
      <c r="F21" s="5"/>
      <c r="G21" s="11"/>
      <c r="H21" s="11"/>
      <c r="I21" s="11"/>
      <c r="J21" s="11"/>
      <c r="K21" s="11"/>
      <c r="L21" s="11"/>
      <c r="M21" s="53"/>
      <c r="N21" s="53"/>
      <c r="O21" s="53"/>
      <c r="P21" s="53"/>
      <c r="Q21" s="53"/>
    </row>
    <row r="22" spans="1:17" ht="38.25">
      <c r="A22" s="7" t="s">
        <v>36</v>
      </c>
      <c r="B22" s="8" t="s">
        <v>98</v>
      </c>
      <c r="C22" s="3" t="s">
        <v>14</v>
      </c>
      <c r="D22" s="4" t="s">
        <v>11</v>
      </c>
      <c r="E22" s="5">
        <v>2</v>
      </c>
      <c r="F22" s="5"/>
      <c r="G22" s="11"/>
      <c r="H22" s="11"/>
      <c r="I22" s="11"/>
      <c r="J22" s="11"/>
      <c r="K22" s="11"/>
      <c r="L22" s="11"/>
      <c r="M22" s="53"/>
      <c r="N22" s="53"/>
      <c r="O22" s="53"/>
      <c r="P22" s="53"/>
      <c r="Q22" s="53"/>
    </row>
    <row r="23" spans="1:17" ht="38.25">
      <c r="A23" s="7" t="s">
        <v>37</v>
      </c>
      <c r="B23" s="8" t="s">
        <v>99</v>
      </c>
      <c r="C23" s="3" t="s">
        <v>14</v>
      </c>
      <c r="D23" s="4" t="s">
        <v>11</v>
      </c>
      <c r="E23" s="5">
        <v>1</v>
      </c>
      <c r="F23" s="5"/>
      <c r="G23" s="11"/>
      <c r="H23" s="11"/>
      <c r="I23" s="11"/>
      <c r="J23" s="11"/>
      <c r="K23" s="11"/>
      <c r="L23" s="11"/>
      <c r="M23" s="53"/>
      <c r="N23" s="53"/>
      <c r="O23" s="53"/>
      <c r="P23" s="53"/>
      <c r="Q23" s="53"/>
    </row>
    <row r="24" spans="1:17" ht="25.5">
      <c r="A24" s="7" t="s">
        <v>38</v>
      </c>
      <c r="B24" s="8" t="s">
        <v>100</v>
      </c>
      <c r="C24" s="3" t="s">
        <v>14</v>
      </c>
      <c r="D24" s="4" t="s">
        <v>11</v>
      </c>
      <c r="E24" s="5">
        <v>1</v>
      </c>
      <c r="F24" s="5"/>
      <c r="G24" s="11"/>
      <c r="H24" s="11"/>
      <c r="I24" s="11"/>
      <c r="J24" s="11"/>
      <c r="K24" s="11"/>
      <c r="L24" s="11"/>
      <c r="M24" s="53"/>
      <c r="N24" s="53"/>
      <c r="O24" s="53"/>
      <c r="P24" s="53"/>
      <c r="Q24" s="53"/>
    </row>
    <row r="25" spans="1:17" ht="25.5">
      <c r="A25" s="7" t="s">
        <v>39</v>
      </c>
      <c r="B25" s="8" t="s">
        <v>101</v>
      </c>
      <c r="C25" s="3" t="s">
        <v>14</v>
      </c>
      <c r="D25" s="4" t="s">
        <v>11</v>
      </c>
      <c r="E25" s="5">
        <v>2</v>
      </c>
      <c r="F25" s="5"/>
      <c r="G25" s="11"/>
      <c r="H25" s="11"/>
      <c r="I25" s="11"/>
      <c r="J25" s="11"/>
      <c r="K25" s="11"/>
      <c r="L25" s="11"/>
      <c r="M25" s="53"/>
      <c r="N25" s="53"/>
      <c r="O25" s="53"/>
      <c r="P25" s="53"/>
      <c r="Q25" s="53"/>
    </row>
    <row r="26" spans="1:17">
      <c r="A26" s="7" t="s">
        <v>40</v>
      </c>
      <c r="B26" s="8" t="s">
        <v>72</v>
      </c>
      <c r="C26" s="3" t="s">
        <v>14</v>
      </c>
      <c r="D26" s="4" t="s">
        <v>10</v>
      </c>
      <c r="E26" s="5">
        <v>14</v>
      </c>
      <c r="F26" s="5"/>
      <c r="G26" s="11"/>
      <c r="H26" s="11"/>
      <c r="I26" s="11"/>
      <c r="J26" s="11"/>
      <c r="K26" s="11"/>
      <c r="L26" s="11"/>
      <c r="M26" s="53"/>
      <c r="N26" s="53"/>
      <c r="O26" s="53"/>
      <c r="P26" s="53"/>
      <c r="Q26" s="53"/>
    </row>
    <row r="27" spans="1:17">
      <c r="A27" s="7" t="s">
        <v>41</v>
      </c>
      <c r="B27" s="8" t="s">
        <v>26</v>
      </c>
      <c r="C27" s="3" t="s">
        <v>14</v>
      </c>
      <c r="D27" s="4" t="s">
        <v>10</v>
      </c>
      <c r="E27" s="5">
        <v>12</v>
      </c>
      <c r="F27" s="5"/>
      <c r="G27" s="11"/>
      <c r="H27" s="11"/>
      <c r="I27" s="11"/>
      <c r="J27" s="11"/>
      <c r="K27" s="11"/>
      <c r="L27" s="11"/>
      <c r="M27" s="53"/>
      <c r="N27" s="53"/>
      <c r="O27" s="53"/>
      <c r="P27" s="53"/>
      <c r="Q27" s="53"/>
    </row>
    <row r="28" spans="1:17">
      <c r="A28" s="7" t="s">
        <v>42</v>
      </c>
      <c r="B28" s="8" t="s">
        <v>16</v>
      </c>
      <c r="C28" s="3" t="s">
        <v>14</v>
      </c>
      <c r="D28" s="4" t="s">
        <v>4</v>
      </c>
      <c r="E28" s="52">
        <v>210</v>
      </c>
      <c r="F28" s="5"/>
      <c r="G28" s="11"/>
      <c r="H28" s="11"/>
      <c r="I28" s="11"/>
      <c r="J28" s="11"/>
      <c r="K28" s="11"/>
      <c r="L28" s="11"/>
      <c r="M28" s="53"/>
      <c r="N28" s="53"/>
      <c r="O28" s="53"/>
      <c r="P28" s="53"/>
      <c r="Q28" s="53"/>
    </row>
    <row r="29" spans="1:17">
      <c r="A29" s="7" t="s">
        <v>43</v>
      </c>
      <c r="B29" s="8" t="s">
        <v>17</v>
      </c>
      <c r="C29" s="3" t="s">
        <v>14</v>
      </c>
      <c r="D29" s="4" t="s">
        <v>10</v>
      </c>
      <c r="E29" s="5">
        <v>60</v>
      </c>
      <c r="F29" s="10"/>
      <c r="G29" s="11"/>
      <c r="H29" s="11"/>
      <c r="I29" s="11"/>
      <c r="J29" s="11"/>
      <c r="K29" s="11"/>
      <c r="L29" s="11"/>
      <c r="M29" s="53"/>
      <c r="N29" s="53"/>
      <c r="O29" s="53"/>
      <c r="P29" s="53"/>
      <c r="Q29" s="53"/>
    </row>
    <row r="30" spans="1:17">
      <c r="A30" s="7" t="s">
        <v>44</v>
      </c>
      <c r="B30" s="8" t="s">
        <v>18</v>
      </c>
      <c r="C30" s="3" t="s">
        <v>14</v>
      </c>
      <c r="D30" s="4" t="s">
        <v>10</v>
      </c>
      <c r="E30" s="5">
        <v>15</v>
      </c>
      <c r="F30" s="10"/>
      <c r="G30" s="11"/>
      <c r="H30" s="11"/>
      <c r="I30" s="11"/>
      <c r="J30" s="11"/>
      <c r="K30" s="11"/>
      <c r="L30" s="11"/>
      <c r="M30" s="53"/>
      <c r="N30" s="53"/>
      <c r="O30" s="53"/>
      <c r="P30" s="53"/>
      <c r="Q30" s="53"/>
    </row>
    <row r="31" spans="1:17">
      <c r="A31" s="7" t="s">
        <v>45</v>
      </c>
      <c r="B31" s="8" t="s">
        <v>27</v>
      </c>
      <c r="C31" s="3" t="s">
        <v>14</v>
      </c>
      <c r="D31" s="4" t="s">
        <v>10</v>
      </c>
      <c r="E31" s="5">
        <v>1</v>
      </c>
      <c r="F31" s="10"/>
      <c r="G31" s="11"/>
      <c r="H31" s="11"/>
      <c r="I31" s="11"/>
      <c r="J31" s="11"/>
      <c r="K31" s="11"/>
      <c r="L31" s="11"/>
      <c r="M31" s="53"/>
      <c r="N31" s="53"/>
      <c r="O31" s="53"/>
      <c r="P31" s="53"/>
      <c r="Q31" s="53"/>
    </row>
    <row r="32" spans="1:17">
      <c r="A32" s="7" t="s">
        <v>46</v>
      </c>
      <c r="B32" s="8" t="s">
        <v>19</v>
      </c>
      <c r="C32" s="3"/>
      <c r="D32" s="4" t="s">
        <v>4</v>
      </c>
      <c r="E32" s="52">
        <v>5</v>
      </c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>
      <c r="A33" s="7" t="s">
        <v>47</v>
      </c>
      <c r="B33" s="8" t="s">
        <v>20</v>
      </c>
      <c r="C33" s="3"/>
      <c r="D33" s="4" t="s">
        <v>4</v>
      </c>
      <c r="E33" s="52">
        <v>5</v>
      </c>
      <c r="F33" s="10"/>
      <c r="G33" s="11"/>
      <c r="H33" s="11"/>
      <c r="I33" s="11"/>
      <c r="J33" s="11"/>
      <c r="K33" s="11"/>
      <c r="L33" s="11"/>
      <c r="M33" s="53"/>
      <c r="N33" s="53"/>
      <c r="O33" s="53"/>
      <c r="P33" s="53"/>
      <c r="Q33" s="53"/>
    </row>
    <row r="34" spans="1:17">
      <c r="A34" s="7" t="s">
        <v>48</v>
      </c>
      <c r="B34" s="8" t="s">
        <v>28</v>
      </c>
      <c r="C34" s="3"/>
      <c r="D34" s="4" t="s">
        <v>4</v>
      </c>
      <c r="E34" s="52">
        <v>150</v>
      </c>
      <c r="F34" s="10"/>
      <c r="G34" s="11"/>
      <c r="H34" s="11"/>
      <c r="I34" s="11"/>
      <c r="J34" s="11"/>
      <c r="K34" s="11"/>
      <c r="L34" s="11"/>
      <c r="M34" s="53"/>
      <c r="N34" s="53"/>
      <c r="O34" s="53"/>
      <c r="P34" s="53"/>
      <c r="Q34" s="53"/>
    </row>
    <row r="35" spans="1:17">
      <c r="A35" s="7" t="s">
        <v>49</v>
      </c>
      <c r="B35" s="8" t="s">
        <v>29</v>
      </c>
      <c r="C35" s="3"/>
      <c r="D35" s="4" t="s">
        <v>4</v>
      </c>
      <c r="E35" s="52">
        <v>20</v>
      </c>
      <c r="F35" s="10"/>
      <c r="G35" s="11"/>
      <c r="H35" s="11"/>
      <c r="I35" s="11"/>
      <c r="J35" s="11"/>
      <c r="K35" s="11"/>
      <c r="L35" s="11"/>
      <c r="M35" s="53"/>
      <c r="N35" s="53"/>
      <c r="O35" s="53"/>
      <c r="P35" s="53"/>
      <c r="Q35" s="53"/>
    </row>
    <row r="36" spans="1:17" ht="12.75" customHeight="1">
      <c r="A36" s="7" t="s">
        <v>53</v>
      </c>
      <c r="B36" s="8" t="s">
        <v>30</v>
      </c>
      <c r="C36" s="3"/>
      <c r="D36" s="4" t="s">
        <v>11</v>
      </c>
      <c r="E36" s="5">
        <v>1</v>
      </c>
      <c r="F36" s="10"/>
      <c r="G36" s="11"/>
      <c r="H36" s="11"/>
      <c r="I36" s="11"/>
      <c r="J36" s="11"/>
      <c r="K36" s="11"/>
      <c r="L36" s="11"/>
      <c r="M36" s="53"/>
      <c r="N36" s="53"/>
      <c r="O36" s="53"/>
      <c r="P36" s="53"/>
      <c r="Q36" s="53"/>
    </row>
    <row r="37" spans="1:17">
      <c r="A37" s="7" t="s">
        <v>54</v>
      </c>
      <c r="B37" s="8" t="s">
        <v>31</v>
      </c>
      <c r="C37" s="3"/>
      <c r="D37" s="4" t="s">
        <v>11</v>
      </c>
      <c r="E37" s="5">
        <v>1</v>
      </c>
      <c r="F37" s="10"/>
      <c r="G37" s="11"/>
      <c r="H37" s="11"/>
      <c r="I37" s="11"/>
      <c r="J37" s="11"/>
      <c r="K37" s="11"/>
      <c r="L37" s="11"/>
      <c r="M37" s="53"/>
      <c r="N37" s="53"/>
      <c r="O37" s="53"/>
      <c r="P37" s="53"/>
      <c r="Q37" s="53"/>
    </row>
    <row r="38" spans="1:17">
      <c r="A38" s="7" t="s">
        <v>56</v>
      </c>
      <c r="B38" s="8" t="s">
        <v>102</v>
      </c>
      <c r="C38" s="3"/>
      <c r="D38" s="4" t="s">
        <v>10</v>
      </c>
      <c r="E38" s="5">
        <v>1</v>
      </c>
      <c r="F38" s="10"/>
      <c r="G38" s="11"/>
      <c r="H38" s="11"/>
      <c r="I38" s="11"/>
      <c r="J38" s="11"/>
      <c r="K38" s="11"/>
      <c r="L38" s="11"/>
      <c r="M38" s="53"/>
      <c r="N38" s="53"/>
      <c r="O38" s="53"/>
      <c r="P38" s="53"/>
      <c r="Q38" s="53"/>
    </row>
    <row r="39" spans="1:17">
      <c r="A39" s="7" t="s">
        <v>103</v>
      </c>
      <c r="B39" s="8" t="s">
        <v>104</v>
      </c>
      <c r="C39" s="3"/>
      <c r="D39" s="4" t="s">
        <v>10</v>
      </c>
      <c r="E39" s="5">
        <v>1</v>
      </c>
      <c r="F39" s="10"/>
      <c r="G39" s="11"/>
      <c r="H39" s="11"/>
      <c r="I39" s="11"/>
      <c r="J39" s="11"/>
      <c r="K39" s="11"/>
      <c r="L39" s="11"/>
      <c r="M39" s="53"/>
      <c r="N39" s="53"/>
      <c r="O39" s="53"/>
      <c r="P39" s="53"/>
      <c r="Q39" s="53"/>
    </row>
    <row r="40" spans="1:17">
      <c r="A40" s="7" t="s">
        <v>105</v>
      </c>
      <c r="B40" s="9" t="s">
        <v>6</v>
      </c>
      <c r="C40" s="4"/>
      <c r="D40" s="4" t="s">
        <v>11</v>
      </c>
      <c r="E40" s="5">
        <v>1</v>
      </c>
      <c r="F40" s="5"/>
      <c r="G40" s="11"/>
      <c r="H40" s="11"/>
      <c r="I40" s="11"/>
      <c r="J40" s="11"/>
      <c r="K40" s="11"/>
      <c r="L40" s="11"/>
      <c r="M40" s="53"/>
      <c r="N40" s="53"/>
      <c r="O40" s="53"/>
      <c r="P40" s="53"/>
      <c r="Q40" s="53"/>
    </row>
    <row r="41" spans="1:17">
      <c r="L41" s="46" t="s">
        <v>135</v>
      </c>
      <c r="M41" s="54">
        <f>SUM(M16:M40)</f>
        <v>0</v>
      </c>
      <c r="N41" s="54">
        <f t="shared" ref="N41:P41" si="0">SUM(N16:N40)</f>
        <v>0</v>
      </c>
      <c r="O41" s="54">
        <f t="shared" si="0"/>
        <v>0</v>
      </c>
      <c r="P41" s="54">
        <f t="shared" si="0"/>
        <v>0</v>
      </c>
      <c r="Q41" s="55">
        <f>SUM(N41,O41,P41)</f>
        <v>0</v>
      </c>
    </row>
    <row r="43" spans="1:17">
      <c r="A43" s="1" t="s">
        <v>168</v>
      </c>
    </row>
    <row r="45" spans="1:17">
      <c r="A45" s="115" t="s">
        <v>134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</row>
    <row r="46" spans="1:17">
      <c r="A46" s="115" t="s">
        <v>145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</row>
    <row r="47" spans="1:17">
      <c r="A47" s="115" t="s">
        <v>146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</row>
  </sheetData>
  <mergeCells count="14">
    <mergeCell ref="A45:P45"/>
    <mergeCell ref="A46:P46"/>
    <mergeCell ref="A47:P47"/>
    <mergeCell ref="A15:F15"/>
    <mergeCell ref="G12:L12"/>
    <mergeCell ref="M12:Q12"/>
    <mergeCell ref="A9:K9"/>
    <mergeCell ref="A6:C6"/>
    <mergeCell ref="A7:C7"/>
    <mergeCell ref="B2:Q2"/>
    <mergeCell ref="C3:Q3"/>
    <mergeCell ref="B4:Q4"/>
    <mergeCell ref="A8:C8"/>
    <mergeCell ref="A5:C5"/>
  </mergeCells>
  <pageMargins left="0.70866141732283472" right="0.70866141732283472" top="0.98425196850393704" bottom="0.74803149606299213" header="0.31496062992125984" footer="0.31496062992125984"/>
  <pageSetup paperSize="9" scale="90" fitToHeight="0" orientation="portrait" r:id="rId1"/>
  <headerFooter>
    <oddHeader xml:space="preserve">&amp;LObjekts: Ūdens stacijas "Daugava" II pacēluma 
sūkņu stacijas ēka, Bauskas iela 209, Rīga
</oddHeader>
    <oddFooter>&amp;LMateriālu specifikācija&amp;C&amp;P/1&amp;REL.is-4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zoomScaleNormal="100" zoomScaleSheetLayoutView="70" workbookViewId="0">
      <selection activeCell="A5" sqref="A5:C5"/>
    </sheetView>
  </sheetViews>
  <sheetFormatPr defaultColWidth="9.140625" defaultRowHeight="12.75"/>
  <cols>
    <col min="1" max="1" width="4.5703125" style="1" customWidth="1"/>
    <col min="2" max="2" width="45.28515625" style="1" customWidth="1"/>
    <col min="3" max="3" width="14.140625" style="1" customWidth="1"/>
    <col min="4" max="4" width="9.5703125" style="1" customWidth="1"/>
    <col min="5" max="5" width="8.85546875" style="2" customWidth="1"/>
    <col min="6" max="6" width="11.140625" style="2" customWidth="1"/>
    <col min="7" max="8" width="11.7109375" style="1" customWidth="1"/>
    <col min="9" max="9" width="11.28515625" style="1" customWidth="1"/>
    <col min="10" max="10" width="12.7109375" style="1" customWidth="1"/>
    <col min="11" max="11" width="9.140625" style="1"/>
    <col min="12" max="12" width="10" style="1" customWidth="1"/>
    <col min="13" max="14" width="10.140625" style="1" customWidth="1"/>
    <col min="15" max="15" width="9.140625" style="1"/>
    <col min="16" max="16" width="10.140625" style="1" customWidth="1"/>
    <col min="17" max="16384" width="9.140625" style="1"/>
  </cols>
  <sheetData>
    <row r="1" spans="1:19" ht="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5.75">
      <c r="A2" s="32"/>
      <c r="B2" s="111" t="s">
        <v>124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31"/>
      <c r="S2" s="31"/>
    </row>
    <row r="3" spans="1:19" ht="15">
      <c r="A3" s="33"/>
      <c r="B3" s="39"/>
      <c r="C3" s="112" t="s">
        <v>127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31"/>
      <c r="S3" s="31"/>
    </row>
    <row r="4" spans="1:19" ht="15">
      <c r="A4" s="32"/>
      <c r="B4" s="113" t="s">
        <v>115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31"/>
      <c r="S4" s="31"/>
    </row>
    <row r="5" spans="1:19" ht="15.75">
      <c r="A5" s="110" t="s">
        <v>116</v>
      </c>
      <c r="B5" s="110"/>
      <c r="C5" s="110"/>
      <c r="D5" s="44" t="s">
        <v>126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1"/>
      <c r="S5" s="31"/>
    </row>
    <row r="6" spans="1:19" ht="15">
      <c r="A6" s="110" t="s">
        <v>108</v>
      </c>
      <c r="B6" s="110"/>
      <c r="C6" s="110"/>
      <c r="D6" s="41" t="s">
        <v>130</v>
      </c>
      <c r="E6" s="41"/>
      <c r="F6" s="41"/>
      <c r="G6" s="41"/>
      <c r="H6" s="41"/>
      <c r="I6" s="41"/>
      <c r="J6" s="41"/>
      <c r="K6" s="35"/>
      <c r="L6" s="35"/>
      <c r="M6" s="35"/>
      <c r="N6" s="35"/>
      <c r="O6" s="35"/>
      <c r="P6" s="35"/>
      <c r="Q6" s="35"/>
      <c r="R6" s="31"/>
      <c r="S6" s="31"/>
    </row>
    <row r="7" spans="1:19" ht="15">
      <c r="A7" s="110" t="s">
        <v>117</v>
      </c>
      <c r="B7" s="110"/>
      <c r="C7" s="110"/>
      <c r="D7" s="41" t="s">
        <v>131</v>
      </c>
      <c r="E7" s="41"/>
      <c r="F7" s="41"/>
      <c r="G7" s="41"/>
      <c r="H7" s="41"/>
      <c r="I7" s="41"/>
      <c r="J7" s="41"/>
      <c r="K7" s="35"/>
      <c r="L7" s="35"/>
      <c r="M7" s="35"/>
      <c r="N7" s="35"/>
      <c r="O7" s="35"/>
      <c r="P7" s="35"/>
      <c r="Q7" s="35"/>
      <c r="R7" s="31"/>
      <c r="S7" s="31"/>
    </row>
    <row r="8" spans="1:19" ht="15">
      <c r="A8" s="110" t="s">
        <v>118</v>
      </c>
      <c r="B8" s="110"/>
      <c r="C8" s="110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1"/>
      <c r="S8" s="31"/>
    </row>
    <row r="9" spans="1:19" ht="15">
      <c r="A9" s="110" t="s">
        <v>122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37" t="s">
        <v>119</v>
      </c>
      <c r="M9" s="37"/>
      <c r="N9" s="37"/>
      <c r="O9" s="38">
        <f>Q39</f>
        <v>0</v>
      </c>
      <c r="P9" s="39" t="s">
        <v>120</v>
      </c>
      <c r="Q9" s="39"/>
      <c r="R9" s="31"/>
      <c r="S9" s="31"/>
    </row>
    <row r="10" spans="1:19" ht="15">
      <c r="A10" s="36"/>
      <c r="B10" s="36"/>
      <c r="C10" s="36"/>
      <c r="D10" s="33"/>
      <c r="E10" s="33"/>
      <c r="F10" s="33"/>
      <c r="G10" s="33"/>
      <c r="H10" s="33"/>
      <c r="I10" s="33"/>
      <c r="J10" s="33"/>
      <c r="K10" s="33"/>
      <c r="L10" s="40" t="s">
        <v>121</v>
      </c>
      <c r="M10" s="40"/>
      <c r="N10" s="40"/>
      <c r="O10" s="40"/>
      <c r="P10" s="40"/>
      <c r="Q10" s="40"/>
      <c r="R10" s="31"/>
      <c r="S10" s="31"/>
    </row>
    <row r="11" spans="1:19" ht="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1"/>
      <c r="S11" s="31"/>
    </row>
    <row r="12" spans="1:19" ht="30" customHeight="1">
      <c r="A12" s="3" t="s">
        <v>0</v>
      </c>
      <c r="B12" s="4" t="s">
        <v>1</v>
      </c>
      <c r="C12" s="15" t="s">
        <v>2</v>
      </c>
      <c r="D12" s="15" t="s">
        <v>3</v>
      </c>
      <c r="E12" s="119" t="s">
        <v>5</v>
      </c>
      <c r="F12" s="119" t="s">
        <v>167</v>
      </c>
      <c r="G12" s="114" t="s">
        <v>147</v>
      </c>
      <c r="H12" s="114"/>
      <c r="I12" s="114"/>
      <c r="J12" s="114"/>
      <c r="K12" s="114"/>
      <c r="L12" s="114"/>
      <c r="M12" s="114" t="s">
        <v>148</v>
      </c>
      <c r="N12" s="114"/>
      <c r="O12" s="114"/>
      <c r="P12" s="114"/>
      <c r="Q12" s="114"/>
      <c r="R12" s="31"/>
      <c r="S12" s="31"/>
    </row>
    <row r="13" spans="1:19" ht="54" customHeight="1">
      <c r="A13" s="68"/>
      <c r="B13" s="69"/>
      <c r="C13" s="68"/>
      <c r="D13" s="68"/>
      <c r="E13" s="72"/>
      <c r="F13" s="72"/>
      <c r="G13" s="62" t="s">
        <v>136</v>
      </c>
      <c r="H13" s="62" t="s">
        <v>144</v>
      </c>
      <c r="I13" s="62" t="s">
        <v>149</v>
      </c>
      <c r="J13" s="63" t="s">
        <v>137</v>
      </c>
      <c r="K13" s="62" t="s">
        <v>50</v>
      </c>
      <c r="L13" s="62" t="s">
        <v>138</v>
      </c>
      <c r="M13" s="28" t="s">
        <v>139</v>
      </c>
      <c r="N13" s="28" t="s">
        <v>140</v>
      </c>
      <c r="O13" s="28" t="s">
        <v>141</v>
      </c>
      <c r="P13" s="28" t="s">
        <v>142</v>
      </c>
      <c r="Q13" s="28" t="s">
        <v>143</v>
      </c>
    </row>
    <row r="14" spans="1:19" ht="15" customHeight="1">
      <c r="A14" s="29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29">
        <v>7</v>
      </c>
      <c r="H14" s="29">
        <v>8</v>
      </c>
      <c r="I14" s="30">
        <v>9</v>
      </c>
      <c r="J14" s="30">
        <v>10</v>
      </c>
      <c r="K14" s="29">
        <v>11</v>
      </c>
      <c r="L14" s="30">
        <v>12</v>
      </c>
      <c r="M14" s="30">
        <v>13</v>
      </c>
      <c r="N14" s="29">
        <v>14</v>
      </c>
      <c r="O14" s="30">
        <v>15</v>
      </c>
      <c r="P14" s="29">
        <v>16</v>
      </c>
      <c r="Q14" s="29">
        <v>17</v>
      </c>
    </row>
    <row r="15" spans="1:19" ht="15" customHeight="1">
      <c r="A15" s="116" t="s">
        <v>32</v>
      </c>
      <c r="B15" s="116"/>
      <c r="C15" s="116"/>
      <c r="D15" s="116"/>
      <c r="E15" s="116"/>
      <c r="F15" s="116"/>
      <c r="G15" s="67"/>
      <c r="H15" s="47"/>
      <c r="I15" s="47"/>
      <c r="J15" s="47"/>
      <c r="K15" s="47"/>
      <c r="L15" s="48"/>
      <c r="M15" s="67"/>
      <c r="N15" s="47"/>
      <c r="O15" s="47"/>
      <c r="P15" s="47"/>
      <c r="Q15" s="48"/>
    </row>
    <row r="16" spans="1:19">
      <c r="A16" s="7" t="s">
        <v>8</v>
      </c>
      <c r="B16" s="8" t="s">
        <v>12</v>
      </c>
      <c r="C16" s="3" t="s">
        <v>14</v>
      </c>
      <c r="D16" s="4" t="s">
        <v>4</v>
      </c>
      <c r="E16" s="52">
        <v>80</v>
      </c>
      <c r="F16" s="5"/>
      <c r="G16" s="57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1:17">
      <c r="A17" s="7" t="s">
        <v>7</v>
      </c>
      <c r="B17" s="8" t="s">
        <v>25</v>
      </c>
      <c r="C17" s="3" t="s">
        <v>14</v>
      </c>
      <c r="D17" s="4" t="s">
        <v>10</v>
      </c>
      <c r="E17" s="5">
        <v>40</v>
      </c>
      <c r="F17" s="5"/>
      <c r="G17" s="57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1:17">
      <c r="A18" s="7" t="s">
        <v>9</v>
      </c>
      <c r="B18" s="8" t="s">
        <v>13</v>
      </c>
      <c r="C18" s="3" t="s">
        <v>14</v>
      </c>
      <c r="D18" s="4" t="s">
        <v>10</v>
      </c>
      <c r="E18" s="5">
        <v>40</v>
      </c>
      <c r="F18" s="5"/>
      <c r="G18" s="57"/>
      <c r="H18" s="53"/>
      <c r="I18" s="53"/>
      <c r="J18" s="53"/>
      <c r="K18" s="53"/>
      <c r="L18" s="53"/>
      <c r="M18" s="53"/>
      <c r="N18" s="53"/>
      <c r="O18" s="53"/>
      <c r="P18" s="53"/>
      <c r="Q18" s="53"/>
    </row>
    <row r="19" spans="1:17" ht="38.25">
      <c r="A19" s="7" t="s">
        <v>33</v>
      </c>
      <c r="B19" s="8" t="s">
        <v>21</v>
      </c>
      <c r="C19" s="3" t="s">
        <v>14</v>
      </c>
      <c r="D19" s="4" t="s">
        <v>11</v>
      </c>
      <c r="E19" s="5">
        <v>1</v>
      </c>
      <c r="F19" s="5"/>
      <c r="G19" s="57"/>
      <c r="H19" s="53"/>
      <c r="I19" s="53"/>
      <c r="J19" s="53"/>
      <c r="K19" s="53"/>
      <c r="L19" s="53"/>
      <c r="M19" s="53"/>
      <c r="N19" s="53"/>
      <c r="O19" s="53"/>
      <c r="P19" s="53"/>
      <c r="Q19" s="53"/>
    </row>
    <row r="20" spans="1:17">
      <c r="A20" s="7" t="s">
        <v>34</v>
      </c>
      <c r="B20" s="8" t="s">
        <v>22</v>
      </c>
      <c r="C20" s="3" t="s">
        <v>14</v>
      </c>
      <c r="D20" s="4" t="s">
        <v>11</v>
      </c>
      <c r="E20" s="5">
        <v>1</v>
      </c>
      <c r="F20" s="5"/>
      <c r="G20" s="57"/>
      <c r="H20" s="53"/>
      <c r="I20" s="53"/>
      <c r="J20" s="53"/>
      <c r="K20" s="53"/>
      <c r="L20" s="53"/>
      <c r="M20" s="53"/>
      <c r="N20" s="53"/>
      <c r="O20" s="53"/>
      <c r="P20" s="53"/>
      <c r="Q20" s="53"/>
    </row>
    <row r="21" spans="1:17" ht="25.5">
      <c r="A21" s="7" t="s">
        <v>35</v>
      </c>
      <c r="B21" s="8" t="s">
        <v>23</v>
      </c>
      <c r="C21" s="3" t="s">
        <v>14</v>
      </c>
      <c r="D21" s="4" t="s">
        <v>11</v>
      </c>
      <c r="E21" s="5">
        <v>1</v>
      </c>
      <c r="F21" s="5"/>
      <c r="G21" s="57"/>
      <c r="H21" s="53"/>
      <c r="I21" s="53"/>
      <c r="J21" s="53"/>
      <c r="K21" s="53"/>
      <c r="L21" s="53"/>
      <c r="M21" s="53"/>
      <c r="N21" s="53"/>
      <c r="O21" s="53"/>
      <c r="P21" s="53"/>
      <c r="Q21" s="53"/>
    </row>
    <row r="22" spans="1:17">
      <c r="A22" s="7" t="s">
        <v>36</v>
      </c>
      <c r="B22" s="8" t="s">
        <v>24</v>
      </c>
      <c r="C22" s="3" t="s">
        <v>14</v>
      </c>
      <c r="D22" s="4" t="s">
        <v>4</v>
      </c>
      <c r="E22" s="52">
        <v>20</v>
      </c>
      <c r="F22" s="5"/>
      <c r="G22" s="57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17">
      <c r="A23" s="7" t="s">
        <v>37</v>
      </c>
      <c r="B23" s="8" t="s">
        <v>15</v>
      </c>
      <c r="C23" s="3" t="s">
        <v>14</v>
      </c>
      <c r="D23" s="4" t="s">
        <v>10</v>
      </c>
      <c r="E23" s="5">
        <v>1</v>
      </c>
      <c r="F23" s="5"/>
      <c r="G23" s="57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17">
      <c r="A24" s="7" t="s">
        <v>38</v>
      </c>
      <c r="B24" s="8" t="s">
        <v>55</v>
      </c>
      <c r="C24" s="3" t="s">
        <v>14</v>
      </c>
      <c r="D24" s="4" t="s">
        <v>10</v>
      </c>
      <c r="E24" s="5">
        <v>12</v>
      </c>
      <c r="F24" s="5"/>
      <c r="G24" s="57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17">
      <c r="A25" s="7" t="s">
        <v>39</v>
      </c>
      <c r="B25" s="8" t="s">
        <v>26</v>
      </c>
      <c r="C25" s="3" t="s">
        <v>14</v>
      </c>
      <c r="D25" s="4" t="s">
        <v>10</v>
      </c>
      <c r="E25" s="5">
        <v>6</v>
      </c>
      <c r="F25" s="5"/>
      <c r="G25" s="57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17">
      <c r="A26" s="7" t="s">
        <v>40</v>
      </c>
      <c r="B26" s="8" t="s">
        <v>16</v>
      </c>
      <c r="C26" s="3" t="s">
        <v>14</v>
      </c>
      <c r="D26" s="4" t="s">
        <v>4</v>
      </c>
      <c r="E26" s="52">
        <v>110</v>
      </c>
      <c r="F26" s="5"/>
      <c r="G26" s="57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1:17">
      <c r="A27" s="7" t="s">
        <v>41</v>
      </c>
      <c r="B27" s="8" t="s">
        <v>17</v>
      </c>
      <c r="C27" s="3" t="s">
        <v>14</v>
      </c>
      <c r="D27" s="4" t="s">
        <v>10</v>
      </c>
      <c r="E27" s="5">
        <v>25</v>
      </c>
      <c r="F27" s="10"/>
      <c r="G27" s="57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17">
      <c r="A28" s="7" t="s">
        <v>42</v>
      </c>
      <c r="B28" s="8" t="s">
        <v>18</v>
      </c>
      <c r="C28" s="3" t="s">
        <v>14</v>
      </c>
      <c r="D28" s="4" t="s">
        <v>10</v>
      </c>
      <c r="E28" s="5">
        <v>7</v>
      </c>
      <c r="F28" s="10"/>
      <c r="G28" s="57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1:17">
      <c r="A29" s="7" t="s">
        <v>43</v>
      </c>
      <c r="B29" s="8" t="s">
        <v>27</v>
      </c>
      <c r="C29" s="3" t="s">
        <v>14</v>
      </c>
      <c r="D29" s="4" t="s">
        <v>10</v>
      </c>
      <c r="E29" s="5">
        <v>1</v>
      </c>
      <c r="F29" s="10"/>
      <c r="G29" s="57"/>
      <c r="H29" s="53"/>
      <c r="I29" s="53"/>
      <c r="J29" s="53"/>
      <c r="K29" s="53"/>
      <c r="L29" s="53"/>
      <c r="M29" s="53"/>
      <c r="N29" s="53"/>
      <c r="O29" s="53"/>
      <c r="P29" s="53"/>
      <c r="Q29" s="53"/>
    </row>
    <row r="30" spans="1:17">
      <c r="A30" s="7" t="s">
        <v>44</v>
      </c>
      <c r="B30" s="8" t="s">
        <v>19</v>
      </c>
      <c r="C30" s="3"/>
      <c r="D30" s="4" t="s">
        <v>4</v>
      </c>
      <c r="E30" s="52">
        <v>20</v>
      </c>
      <c r="F30" s="10"/>
      <c r="G30" s="57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1:17">
      <c r="A31" s="7" t="s">
        <v>45</v>
      </c>
      <c r="B31" s="8" t="s">
        <v>20</v>
      </c>
      <c r="C31" s="3"/>
      <c r="D31" s="4" t="s">
        <v>4</v>
      </c>
      <c r="E31" s="52">
        <v>5</v>
      </c>
      <c r="F31" s="10"/>
      <c r="G31" s="57"/>
      <c r="H31" s="53"/>
      <c r="I31" s="53"/>
      <c r="J31" s="53"/>
      <c r="K31" s="53"/>
      <c r="L31" s="53"/>
      <c r="M31" s="11"/>
      <c r="N31" s="11"/>
      <c r="O31" s="11"/>
      <c r="P31" s="11"/>
      <c r="Q31" s="11"/>
    </row>
    <row r="32" spans="1:17">
      <c r="A32" s="7" t="s">
        <v>46</v>
      </c>
      <c r="B32" s="8" t="s">
        <v>28</v>
      </c>
      <c r="C32" s="3"/>
      <c r="D32" s="4" t="s">
        <v>4</v>
      </c>
      <c r="E32" s="52">
        <v>50</v>
      </c>
      <c r="F32" s="10"/>
      <c r="G32" s="57"/>
      <c r="H32" s="53"/>
      <c r="I32" s="53"/>
      <c r="J32" s="53"/>
      <c r="K32" s="53"/>
      <c r="L32" s="53"/>
      <c r="M32" s="53"/>
      <c r="N32" s="53"/>
      <c r="O32" s="53"/>
      <c r="P32" s="53"/>
      <c r="Q32" s="53"/>
    </row>
    <row r="33" spans="1:17">
      <c r="A33" s="7" t="s">
        <v>47</v>
      </c>
      <c r="B33" s="8" t="s">
        <v>29</v>
      </c>
      <c r="C33" s="3"/>
      <c r="D33" s="4" t="s">
        <v>4</v>
      </c>
      <c r="E33" s="52">
        <v>30</v>
      </c>
      <c r="F33" s="10"/>
      <c r="G33" s="57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1:17">
      <c r="A34" s="7" t="s">
        <v>48</v>
      </c>
      <c r="B34" s="8" t="s">
        <v>30</v>
      </c>
      <c r="C34" s="3"/>
      <c r="D34" s="4" t="s">
        <v>11</v>
      </c>
      <c r="E34" s="5">
        <v>1</v>
      </c>
      <c r="F34" s="10"/>
      <c r="G34" s="57"/>
      <c r="H34" s="53"/>
      <c r="I34" s="53"/>
      <c r="J34" s="53"/>
      <c r="K34" s="53"/>
      <c r="L34" s="53"/>
      <c r="M34" s="53"/>
      <c r="N34" s="53"/>
      <c r="O34" s="53"/>
      <c r="P34" s="53"/>
      <c r="Q34" s="53"/>
    </row>
    <row r="35" spans="1:17">
      <c r="A35" s="7" t="s">
        <v>49</v>
      </c>
      <c r="B35" s="8" t="s">
        <v>51</v>
      </c>
      <c r="C35" s="3"/>
      <c r="D35" s="4" t="s">
        <v>11</v>
      </c>
      <c r="E35" s="5">
        <v>1</v>
      </c>
      <c r="F35" s="10"/>
      <c r="G35" s="57"/>
      <c r="H35" s="53"/>
      <c r="I35" s="53"/>
      <c r="J35" s="53"/>
      <c r="K35" s="53"/>
      <c r="L35" s="53"/>
      <c r="M35" s="53"/>
      <c r="N35" s="53"/>
      <c r="O35" s="53"/>
      <c r="P35" s="53"/>
      <c r="Q35" s="53"/>
    </row>
    <row r="36" spans="1:17">
      <c r="A36" s="7" t="s">
        <v>53</v>
      </c>
      <c r="B36" s="8" t="s">
        <v>52</v>
      </c>
      <c r="C36" s="3"/>
      <c r="D36" s="4" t="s">
        <v>11</v>
      </c>
      <c r="E36" s="5">
        <v>1</v>
      </c>
      <c r="F36" s="10"/>
      <c r="G36" s="57"/>
      <c r="H36" s="53"/>
      <c r="I36" s="53"/>
      <c r="J36" s="53"/>
      <c r="K36" s="53"/>
      <c r="L36" s="53"/>
      <c r="M36" s="53"/>
      <c r="N36" s="53"/>
      <c r="O36" s="53"/>
      <c r="P36" s="53"/>
      <c r="Q36" s="53"/>
    </row>
    <row r="37" spans="1:17">
      <c r="A37" s="7" t="s">
        <v>54</v>
      </c>
      <c r="B37" s="8" t="s">
        <v>31</v>
      </c>
      <c r="C37" s="3"/>
      <c r="D37" s="4" t="s">
        <v>11</v>
      </c>
      <c r="E37" s="5">
        <v>1</v>
      </c>
      <c r="F37" s="10"/>
      <c r="G37" s="57"/>
      <c r="H37" s="53"/>
      <c r="I37" s="53"/>
      <c r="J37" s="53"/>
      <c r="K37" s="53"/>
      <c r="L37" s="53"/>
      <c r="M37" s="53"/>
      <c r="N37" s="53"/>
      <c r="O37" s="53"/>
      <c r="P37" s="53"/>
      <c r="Q37" s="53"/>
    </row>
    <row r="38" spans="1:17">
      <c r="A38" s="7" t="s">
        <v>56</v>
      </c>
      <c r="B38" s="9" t="s">
        <v>6</v>
      </c>
      <c r="C38" s="4"/>
      <c r="D38" s="4" t="s">
        <v>11</v>
      </c>
      <c r="E38" s="5">
        <v>1</v>
      </c>
      <c r="F38" s="5"/>
      <c r="G38" s="57"/>
      <c r="H38" s="53"/>
      <c r="I38" s="53"/>
      <c r="J38" s="53"/>
      <c r="K38" s="53"/>
      <c r="L38" s="53"/>
      <c r="M38" s="53"/>
      <c r="N38" s="53"/>
      <c r="O38" s="53"/>
      <c r="P38" s="53"/>
      <c r="Q38" s="53"/>
    </row>
    <row r="39" spans="1:17">
      <c r="L39" s="46" t="s">
        <v>135</v>
      </c>
      <c r="M39" s="12">
        <f>SUM(M16:M38)</f>
        <v>0</v>
      </c>
      <c r="N39" s="12">
        <f>SUM(N16:N38)</f>
        <v>0</v>
      </c>
      <c r="O39" s="12">
        <f t="shared" ref="O39:P39" si="0">SUM(O16:O38)</f>
        <v>0</v>
      </c>
      <c r="P39" s="12">
        <f t="shared" si="0"/>
        <v>0</v>
      </c>
      <c r="Q39" s="13">
        <f>SUM(N39,O39,P39)</f>
        <v>0</v>
      </c>
    </row>
    <row r="41" spans="1:17">
      <c r="A41" s="1" t="s">
        <v>168</v>
      </c>
    </row>
    <row r="43" spans="1:17">
      <c r="A43" s="115" t="s">
        <v>134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</row>
    <row r="44" spans="1:17">
      <c r="A44" s="115" t="s">
        <v>145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</row>
    <row r="45" spans="1:17">
      <c r="A45" s="115" t="s">
        <v>146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</row>
  </sheetData>
  <mergeCells count="14">
    <mergeCell ref="A43:P43"/>
    <mergeCell ref="A44:P44"/>
    <mergeCell ref="A45:P45"/>
    <mergeCell ref="A15:F15"/>
    <mergeCell ref="A9:K9"/>
    <mergeCell ref="C3:Q3"/>
    <mergeCell ref="A5:C5"/>
    <mergeCell ref="G12:L12"/>
    <mergeCell ref="M12:Q12"/>
    <mergeCell ref="B2:Q2"/>
    <mergeCell ref="B4:Q4"/>
    <mergeCell ref="A6:C6"/>
    <mergeCell ref="A7:C7"/>
    <mergeCell ref="A8:C8"/>
  </mergeCells>
  <phoneticPr fontId="7" type="noConversion"/>
  <pageMargins left="0.70866141732283472" right="0.70866141732283472" top="0.98425196850393704" bottom="0.74803149606299213" header="0.31496062992125984" footer="0.31496062992125984"/>
  <pageSetup paperSize="9" scale="90" fitToHeight="0" orientation="portrait" r:id="rId1"/>
  <headerFooter>
    <oddHeader xml:space="preserve">&amp;LObjekts: Sūkņu stacijas “Remberģi” ēka, 
Remberģi, Garkalnes pag. Ropažu nov.
</oddHeader>
    <oddFooter>&amp;LMateriālu specifikācija&amp;C&amp;P/1&amp;REL.is-4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EDA0-C80E-47FF-A093-D2657F1C872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6</vt:i4>
      </vt:variant>
    </vt:vector>
  </HeadingPairs>
  <TitlesOfParts>
    <vt:vector size="12" baseType="lpstr">
      <vt:lpstr>Finanšu piedāvājums</vt:lpstr>
      <vt:lpstr>Kopsavilkums</vt:lpstr>
      <vt:lpstr>L1_Dispečeri</vt:lpstr>
      <vt:lpstr>L2_II pacēlums</vt:lpstr>
      <vt:lpstr>L3 Remberģi</vt:lpstr>
      <vt:lpstr>XYUSJDNAYGND</vt:lpstr>
      <vt:lpstr>L1_Dispečeri!Drukas_apgabals</vt:lpstr>
      <vt:lpstr>'L2_II pacēlums'!Drukas_apgabals</vt:lpstr>
      <vt:lpstr>'L3 Remberģi'!Drukas_apgabals</vt:lpstr>
      <vt:lpstr>L1_Dispečeri!Drukāt_virsrakstus</vt:lpstr>
      <vt:lpstr>'L2_II pacēlums'!Drukāt_virsrakstus</vt:lpstr>
      <vt:lpstr>'L3 Remberģi'!Drukāt_virsrakstus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Vita Rubene</cp:lastModifiedBy>
  <cp:lastPrinted>2023-05-16T07:02:35Z</cp:lastPrinted>
  <dcterms:created xsi:type="dcterms:W3CDTF">2011-04-04T08:04:51Z</dcterms:created>
  <dcterms:modified xsi:type="dcterms:W3CDTF">2024-04-10T06:23:06Z</dcterms:modified>
</cp:coreProperties>
</file>